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sallyvanderburgt\customprofile\Desktop\"/>
    </mc:Choice>
  </mc:AlternateContent>
  <bookViews>
    <workbookView xWindow="57480" yWindow="-120" windowWidth="29040" windowHeight="15840"/>
  </bookViews>
  <sheets>
    <sheet name="Planning" sheetId="1" r:id="rId1"/>
    <sheet name="Berekening SAAM" sheetId="4" r:id="rId2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6" i="4" l="1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L23" i="4"/>
  <c r="J23" i="4"/>
  <c r="H23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L20" i="4"/>
  <c r="J20" i="4"/>
  <c r="H20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L18" i="4"/>
  <c r="J18" i="4"/>
  <c r="H18" i="4"/>
  <c r="L17" i="4"/>
  <c r="J17" i="4"/>
  <c r="H17" i="4"/>
  <c r="Z16" i="4"/>
  <c r="L16" i="4"/>
  <c r="J16" i="4"/>
  <c r="H16" i="4"/>
  <c r="U12" i="4"/>
  <c r="U14" i="4"/>
  <c r="L12" i="4"/>
  <c r="L14" i="4"/>
  <c r="J12" i="4"/>
  <c r="J14" i="4"/>
  <c r="H12" i="4"/>
  <c r="H14" i="4"/>
  <c r="AG6" i="4"/>
  <c r="AG16" i="4"/>
  <c r="AF6" i="4"/>
  <c r="AF12" i="4"/>
  <c r="AF14" i="4"/>
  <c r="AE6" i="4"/>
  <c r="AE17" i="4"/>
  <c r="AD6" i="4"/>
  <c r="AD20" i="4"/>
  <c r="AC6" i="4"/>
  <c r="AC23" i="4"/>
  <c r="AB6" i="4"/>
  <c r="AB18" i="4"/>
  <c r="AA6" i="4"/>
  <c r="AA18" i="4"/>
  <c r="Z6" i="4"/>
  <c r="Z18" i="4"/>
  <c r="Y6" i="4"/>
  <c r="Y16" i="4"/>
  <c r="X6" i="4"/>
  <c r="X12" i="4"/>
  <c r="X14" i="4"/>
  <c r="W6" i="4"/>
  <c r="W17" i="4"/>
  <c r="V6" i="4"/>
  <c r="V20" i="4"/>
  <c r="U6" i="4"/>
  <c r="U23" i="4"/>
  <c r="T6" i="4"/>
  <c r="T18" i="4"/>
  <c r="S6" i="4"/>
  <c r="S18" i="4"/>
  <c r="R6" i="4"/>
  <c r="R18" i="4"/>
  <c r="Q6" i="4"/>
  <c r="Q16" i="4"/>
  <c r="P6" i="4"/>
  <c r="P12" i="4"/>
  <c r="P14" i="4"/>
  <c r="O6" i="4"/>
  <c r="O17" i="4"/>
  <c r="N6" i="4"/>
  <c r="N20" i="4"/>
  <c r="M6" i="4"/>
  <c r="M23" i="4"/>
  <c r="K6" i="4"/>
  <c r="K12" i="4"/>
  <c r="K14" i="4"/>
  <c r="I6" i="4"/>
  <c r="I16" i="4"/>
  <c r="G6" i="4"/>
  <c r="G12" i="4"/>
  <c r="G14" i="4"/>
  <c r="S12" i="4"/>
  <c r="S14" i="4"/>
  <c r="AA16" i="4"/>
  <c r="G16" i="4"/>
  <c r="U18" i="4"/>
  <c r="Y20" i="4"/>
  <c r="H24" i="4"/>
  <c r="S17" i="4"/>
  <c r="Y23" i="4"/>
  <c r="Z20" i="4"/>
  <c r="R17" i="4"/>
  <c r="M12" i="4"/>
  <c r="M14" i="4"/>
  <c r="S16" i="4"/>
  <c r="G18" i="4"/>
  <c r="G20" i="4"/>
  <c r="Q23" i="4"/>
  <c r="Q20" i="4"/>
  <c r="Q12" i="4"/>
  <c r="Q14" i="4"/>
  <c r="U16" i="4"/>
  <c r="P17" i="4"/>
  <c r="W18" i="4"/>
  <c r="R20" i="4"/>
  <c r="X23" i="4"/>
  <c r="X18" i="4"/>
  <c r="AF23" i="4"/>
  <c r="Y12" i="4"/>
  <c r="Y14" i="4"/>
  <c r="J24" i="4"/>
  <c r="J25" i="4"/>
  <c r="J27" i="4"/>
  <c r="AC16" i="4"/>
  <c r="X17" i="4"/>
  <c r="M18" i="4"/>
  <c r="AC18" i="4"/>
  <c r="AG20" i="4"/>
  <c r="I23" i="4"/>
  <c r="AG23" i="4"/>
  <c r="I12" i="4"/>
  <c r="I14" i="4"/>
  <c r="AA12" i="4"/>
  <c r="AA14" i="4"/>
  <c r="L24" i="4"/>
  <c r="L25" i="4"/>
  <c r="L27" i="4"/>
  <c r="G17" i="4"/>
  <c r="Z17" i="4"/>
  <c r="O18" i="4"/>
  <c r="AE18" i="4"/>
  <c r="I20" i="4"/>
  <c r="AC12" i="4"/>
  <c r="AC14" i="4"/>
  <c r="M16" i="4"/>
  <c r="AA17" i="4"/>
  <c r="P18" i="4"/>
  <c r="AF18" i="4"/>
  <c r="Y18" i="4"/>
  <c r="AG12" i="4"/>
  <c r="AG14" i="4"/>
  <c r="R16" i="4"/>
  <c r="AF17" i="4"/>
  <c r="Q18" i="4"/>
  <c r="AG18" i="4"/>
  <c r="P23" i="4"/>
  <c r="H25" i="4"/>
  <c r="H27" i="4"/>
  <c r="O20" i="4"/>
  <c r="W20" i="4"/>
  <c r="AE20" i="4"/>
  <c r="N23" i="4"/>
  <c r="V23" i="4"/>
  <c r="AD23" i="4"/>
  <c r="R12" i="4"/>
  <c r="R14" i="4"/>
  <c r="Z12" i="4"/>
  <c r="Z14" i="4"/>
  <c r="T16" i="4"/>
  <c r="AB16" i="4"/>
  <c r="I17" i="4"/>
  <c r="I24" i="4"/>
  <c r="Q17" i="4"/>
  <c r="Y17" i="4"/>
  <c r="AG17" i="4"/>
  <c r="N18" i="4"/>
  <c r="V18" i="4"/>
  <c r="AD18" i="4"/>
  <c r="P20" i="4"/>
  <c r="X20" i="4"/>
  <c r="AF20" i="4"/>
  <c r="G23" i="4"/>
  <c r="O23" i="4"/>
  <c r="W23" i="4"/>
  <c r="AE23" i="4"/>
  <c r="K16" i="4"/>
  <c r="N16" i="4"/>
  <c r="AD16" i="4"/>
  <c r="O16" i="4"/>
  <c r="W16" i="4"/>
  <c r="AE16" i="4"/>
  <c r="T17" i="4"/>
  <c r="AB17" i="4"/>
  <c r="I18" i="4"/>
  <c r="K20" i="4"/>
  <c r="S20" i="4"/>
  <c r="AA20" i="4"/>
  <c r="R23" i="4"/>
  <c r="Z23" i="4"/>
  <c r="AB12" i="4"/>
  <c r="AB14" i="4"/>
  <c r="N12" i="4"/>
  <c r="N14" i="4"/>
  <c r="V12" i="4"/>
  <c r="V14" i="4"/>
  <c r="AD12" i="4"/>
  <c r="AD14" i="4"/>
  <c r="P16" i="4"/>
  <c r="X16" i="4"/>
  <c r="AF16" i="4"/>
  <c r="M17" i="4"/>
  <c r="U17" i="4"/>
  <c r="AC17" i="4"/>
  <c r="T20" i="4"/>
  <c r="AB20" i="4"/>
  <c r="K23" i="4"/>
  <c r="S23" i="4"/>
  <c r="AA23" i="4"/>
  <c r="T12" i="4"/>
  <c r="T14" i="4"/>
  <c r="V16" i="4"/>
  <c r="K17" i="4"/>
  <c r="O12" i="4"/>
  <c r="O14" i="4"/>
  <c r="W12" i="4"/>
  <c r="W14" i="4"/>
  <c r="AE12" i="4"/>
  <c r="AE14" i="4"/>
  <c r="N17" i="4"/>
  <c r="V17" i="4"/>
  <c r="AD17" i="4"/>
  <c r="K18" i="4"/>
  <c r="M20" i="4"/>
  <c r="U20" i="4"/>
  <c r="AC20" i="4"/>
  <c r="T23" i="4"/>
  <c r="AB23" i="4"/>
  <c r="I25" i="4"/>
  <c r="I27" i="4"/>
  <c r="AG24" i="4"/>
  <c r="AG25" i="4"/>
  <c r="AG27" i="4"/>
  <c r="AF24" i="4"/>
  <c r="AF25" i="4"/>
  <c r="AF27" i="4"/>
  <c r="R24" i="4"/>
  <c r="W24" i="4"/>
  <c r="G24" i="4"/>
  <c r="G25" i="4"/>
  <c r="G27" i="4"/>
  <c r="Y24" i="4"/>
  <c r="Y25" i="4"/>
  <c r="Y27" i="4"/>
  <c r="O24" i="4"/>
  <c r="O25" i="4"/>
  <c r="O27" i="4"/>
  <c r="Q24" i="4"/>
  <c r="Q25" i="4"/>
  <c r="Q27" i="4"/>
  <c r="U24" i="4"/>
  <c r="U25" i="4"/>
  <c r="U27" i="4"/>
  <c r="S24" i="4"/>
  <c r="S25" i="4"/>
  <c r="S27" i="4"/>
  <c r="X24" i="4"/>
  <c r="X25" i="4"/>
  <c r="X27" i="4"/>
  <c r="P24" i="4"/>
  <c r="P25" i="4"/>
  <c r="P27" i="4"/>
  <c r="AC24" i="4"/>
  <c r="AC25" i="4"/>
  <c r="AC27" i="4"/>
  <c r="AA24" i="4"/>
  <c r="AA25" i="4"/>
  <c r="AA27" i="4"/>
  <c r="M24" i="4"/>
  <c r="M25" i="4"/>
  <c r="M27" i="4"/>
  <c r="Z24" i="4"/>
  <c r="Z25" i="4"/>
  <c r="Z27" i="4"/>
  <c r="AD24" i="4"/>
  <c r="AD25" i="4"/>
  <c r="AD27" i="4"/>
  <c r="N24" i="4"/>
  <c r="N25" i="4"/>
  <c r="N27" i="4"/>
  <c r="AB24" i="4"/>
  <c r="AB25" i="4"/>
  <c r="AB27" i="4"/>
  <c r="K24" i="4"/>
  <c r="K25" i="4"/>
  <c r="K27" i="4"/>
  <c r="T24" i="4"/>
  <c r="T25" i="4"/>
  <c r="T27" i="4"/>
  <c r="W25" i="4"/>
  <c r="W27" i="4"/>
  <c r="V24" i="4"/>
  <c r="V25" i="4"/>
  <c r="V27" i="4"/>
  <c r="R25" i="4"/>
  <c r="R27" i="4"/>
  <c r="AE24" i="4"/>
  <c r="AE25" i="4"/>
  <c r="AE27" i="4"/>
  <c r="N12" i="1"/>
  <c r="V8" i="1"/>
  <c r="T16" i="1"/>
  <c r="D3" i="1"/>
  <c r="F3" i="1"/>
  <c r="H3" i="1"/>
  <c r="J3" i="1"/>
  <c r="L3" i="1"/>
  <c r="N3" i="1"/>
  <c r="P3" i="1"/>
  <c r="R3" i="1"/>
  <c r="T3" i="1"/>
  <c r="V3" i="1"/>
  <c r="X3" i="1"/>
  <c r="B15" i="1"/>
  <c r="D15" i="1"/>
  <c r="F15" i="1"/>
  <c r="H15" i="1"/>
  <c r="J15" i="1"/>
  <c r="R15" i="1"/>
  <c r="T15" i="1"/>
  <c r="V15" i="1"/>
  <c r="X15" i="1"/>
  <c r="B27" i="1"/>
  <c r="D27" i="1"/>
  <c r="F27" i="1"/>
  <c r="H27" i="1"/>
  <c r="J27" i="1"/>
  <c r="L27" i="1"/>
  <c r="N27" i="1"/>
  <c r="P27" i="1"/>
  <c r="R27" i="1"/>
  <c r="T27" i="1"/>
  <c r="V27" i="1"/>
  <c r="X27" i="1"/>
  <c r="B39" i="1"/>
  <c r="D39" i="1"/>
  <c r="F39" i="1"/>
  <c r="H39" i="1"/>
  <c r="J39" i="1"/>
  <c r="L39" i="1"/>
  <c r="N39" i="1"/>
  <c r="P39" i="1"/>
  <c r="R39" i="1"/>
  <c r="T39" i="1"/>
  <c r="V39" i="1"/>
  <c r="X39" i="1"/>
</calcChain>
</file>

<file path=xl/sharedStrings.xml><?xml version="1.0" encoding="utf-8"?>
<sst xmlns="http://schemas.openxmlformats.org/spreadsheetml/2006/main" count="162" uniqueCount="90">
  <si>
    <t>sept</t>
  </si>
  <si>
    <t>okt</t>
  </si>
  <si>
    <t>okt/nov</t>
  </si>
  <si>
    <t>nov</t>
  </si>
  <si>
    <t>ma</t>
  </si>
  <si>
    <t>Start</t>
  </si>
  <si>
    <t>PO/VO</t>
  </si>
  <si>
    <t>di</t>
  </si>
  <si>
    <t>wo</t>
  </si>
  <si>
    <t>do</t>
  </si>
  <si>
    <t>vr</t>
  </si>
  <si>
    <t>nov/dec</t>
  </si>
  <si>
    <t>dec</t>
  </si>
  <si>
    <t>jan</t>
  </si>
  <si>
    <t>jan/febr</t>
  </si>
  <si>
    <t>febr</t>
  </si>
  <si>
    <t>Kerstvakantie</t>
  </si>
  <si>
    <t>febr/mrt</t>
  </si>
  <si>
    <t>maart</t>
  </si>
  <si>
    <t>april</t>
  </si>
  <si>
    <t>mei</t>
  </si>
  <si>
    <t>2e Paasdag</t>
  </si>
  <si>
    <t xml:space="preserve">meivakantie </t>
  </si>
  <si>
    <t xml:space="preserve">mei </t>
  </si>
  <si>
    <t>mei/juni</t>
  </si>
  <si>
    <t>juni</t>
  </si>
  <si>
    <t>juli</t>
  </si>
  <si>
    <t>julli/aug</t>
  </si>
  <si>
    <t xml:space="preserve">Zomervakantie </t>
  </si>
  <si>
    <t>Hemelvaart</t>
  </si>
  <si>
    <t>aantal uren per week</t>
  </si>
  <si>
    <t>TOTAAL AANTAL UREN OP JAARBASIS</t>
  </si>
  <si>
    <t>AF: VERPLICHT AANTAL UREN PER JAAR</t>
  </si>
  <si>
    <t>Herfstvakantie</t>
  </si>
  <si>
    <t>tm</t>
  </si>
  <si>
    <t>Voorjaarsvakantie</t>
  </si>
  <si>
    <t>Meivakantie PO</t>
  </si>
  <si>
    <t>2e Pinksterdag</t>
  </si>
  <si>
    <t>Zomervakantie</t>
  </si>
  <si>
    <t xml:space="preserve">vr </t>
  </si>
  <si>
    <t>NOG TE BESTEDEN</t>
  </si>
  <si>
    <t xml:space="preserve">Als 30 september op een doordeweekse dag valt mag je het aantal uren dat je op die dag draait erbij tellen. </t>
  </si>
  <si>
    <t xml:space="preserve">Voor het bepalen van het vakantierooster wordt gerekend van 1 oktober tot 1 oktober. (in dit geval 2022-2023, je kijkt dan naar 30 sept 2023). </t>
  </si>
  <si>
    <t xml:space="preserve">Valt het op een zaterdag of zondag, dan worden er geen uren bijgeteld. </t>
  </si>
  <si>
    <t>Berekening loopt van 1 oktober 2022 tot 1 oktober 2023</t>
  </si>
  <si>
    <t>Vul voor jouw school de groene cellen in en dan gaat de berekening verder vanzelf</t>
  </si>
  <si>
    <t>Voorbeeldberekening</t>
  </si>
  <si>
    <t>Blinkerd</t>
  </si>
  <si>
    <t>Bolderik</t>
  </si>
  <si>
    <t>Camelot</t>
  </si>
  <si>
    <t>Cirkel</t>
  </si>
  <si>
    <t>Elzeneind</t>
  </si>
  <si>
    <t>Evenaar</t>
  </si>
  <si>
    <t>Fonkeling</t>
  </si>
  <si>
    <t>Ieme</t>
  </si>
  <si>
    <t>IKC Regenboog</t>
  </si>
  <si>
    <t>JFK</t>
  </si>
  <si>
    <t>Klimboom</t>
  </si>
  <si>
    <t>Kompas</t>
  </si>
  <si>
    <t>Korenaer</t>
  </si>
  <si>
    <t>Mettegeupel</t>
  </si>
  <si>
    <t>Molenveld</t>
  </si>
  <si>
    <t>Nicolaas</t>
  </si>
  <si>
    <t>Pius X</t>
  </si>
  <si>
    <t>Polderhof</t>
  </si>
  <si>
    <t>Ravelijn</t>
  </si>
  <si>
    <t>Springplank</t>
  </si>
  <si>
    <t>Sterrebos</t>
  </si>
  <si>
    <t>Teugelaar</t>
  </si>
  <si>
    <t>Tuimelaar</t>
  </si>
  <si>
    <t>Uilenbrink</t>
  </si>
  <si>
    <t>Uilenspiegel</t>
  </si>
  <si>
    <t>Wizzert</t>
  </si>
  <si>
    <t>maandag</t>
  </si>
  <si>
    <t>dinsdag</t>
  </si>
  <si>
    <t>woensdag</t>
  </si>
  <si>
    <t>donderdag</t>
  </si>
  <si>
    <t>vrijdag</t>
  </si>
  <si>
    <t>aantal uren per jaar (aantal uur per week x 52)</t>
  </si>
  <si>
    <t>bijtellen 30 september 2023 n.v.t. want zaterdag</t>
  </si>
  <si>
    <t>TOTAAL UREN VAKANTIES/VRIJE DAGEN</t>
  </si>
  <si>
    <t>studiedag SAAM*</t>
  </si>
  <si>
    <t>VRIJ TE BESTEDEN</t>
  </si>
  <si>
    <t>Na het invullen zie je in de oranje cel bij jouw school hoeveel je nog te besteden hebt voor studiedagen.</t>
  </si>
  <si>
    <t>52 weken x 7 dagen is 364; daarom wordt 30 september erbij gerekend om tot een vol jaar van 365 dagen te komen.</t>
  </si>
  <si>
    <t>Toelichting voor wat betreft het bijtellen van 30 sept:</t>
  </si>
  <si>
    <t>Vakantierooster schooljaar 2022-2023</t>
  </si>
  <si>
    <t>Konings-dag</t>
  </si>
  <si>
    <t>2e Pinkster-dag</t>
  </si>
  <si>
    <t>Start PO/VO: 28-08-2023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</si>
</sst>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3]d/mmm/yy;@"/>
  </numFmts>
  <fonts count="11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Verdana"/>
      <family val="2"/>
    </font>
    <font>
      <sz val="18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color rgb="FFFF0000"/>
      <name val="Verdana"/>
      <family val="2"/>
    </font>
    <font>
      <b/>
      <sz val="8"/>
      <color rgb="FFFF0000"/>
      <name val="Verdana"/>
      <family val="2"/>
    </font>
    <font>
      <b/>
      <sz val="2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ck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8" borderId="14" xfId="0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6" borderId="14" xfId="0" applyFont="1" applyFill="1" applyBorder="1" applyAlignment="1" applyProtection="1">
      <alignment textRotation="45"/>
    </xf>
    <xf numFmtId="0" fontId="1" fillId="0" borderId="14" xfId="0" applyFont="1" applyBorder="1" applyAlignment="1" applyProtection="1">
      <alignment textRotation="45"/>
    </xf>
    <xf numFmtId="0" fontId="2" fillId="0" borderId="15" xfId="0" applyFont="1" applyBorder="1" applyProtection="1"/>
    <xf numFmtId="0" fontId="2" fillId="0" borderId="16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/>
    </xf>
    <xf numFmtId="0" fontId="2" fillId="0" borderId="16" xfId="0" applyFont="1" applyBorder="1" applyProtection="1"/>
    <xf numFmtId="0" fontId="2" fillId="0" borderId="17" xfId="0" applyFont="1" applyBorder="1" applyAlignment="1" applyProtection="1">
      <alignment horizontal="center"/>
    </xf>
    <xf numFmtId="0" fontId="2" fillId="6" borderId="14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0" xfId="0" applyFont="1" applyProtection="1"/>
    <xf numFmtId="0" fontId="1" fillId="0" borderId="15" xfId="0" applyFont="1" applyBorder="1" applyProtection="1"/>
    <xf numFmtId="0" fontId="1" fillId="0" borderId="16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/>
    </xf>
    <xf numFmtId="0" fontId="1" fillId="0" borderId="16" xfId="0" applyFont="1" applyBorder="1" applyProtection="1"/>
    <xf numFmtId="0" fontId="1" fillId="0" borderId="17" xfId="0" applyFont="1" applyBorder="1" applyAlignment="1" applyProtection="1">
      <alignment horizontal="right"/>
    </xf>
    <xf numFmtId="0" fontId="1" fillId="6" borderId="14" xfId="0" applyFont="1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2" fillId="0" borderId="18" xfId="0" applyFont="1" applyBorder="1" applyProtection="1"/>
    <xf numFmtId="0" fontId="2" fillId="0" borderId="19" xfId="0" applyFont="1" applyBorder="1" applyAlignment="1" applyProtection="1">
      <alignment horizontal="right"/>
    </xf>
    <xf numFmtId="0" fontId="2" fillId="0" borderId="19" xfId="0" applyFont="1" applyBorder="1" applyAlignment="1" applyProtection="1">
      <alignment horizontal="center"/>
    </xf>
    <xf numFmtId="0" fontId="2" fillId="0" borderId="19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6" borderId="20" xfId="0" applyFont="1" applyFill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left"/>
    </xf>
    <xf numFmtId="164" fontId="1" fillId="0" borderId="16" xfId="0" applyNumberFormat="1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164" fontId="1" fillId="0" borderId="17" xfId="0" applyNumberFormat="1" applyFont="1" applyBorder="1" applyAlignment="1" applyProtection="1">
      <alignment horizontal="left"/>
    </xf>
    <xf numFmtId="164" fontId="1" fillId="0" borderId="16" xfId="0" applyNumberFormat="1" applyFont="1" applyBorder="1" applyAlignment="1" applyProtection="1">
      <alignment horizontal="center"/>
    </xf>
    <xf numFmtId="164" fontId="1" fillId="0" borderId="17" xfId="0" applyNumberFormat="1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2" fillId="0" borderId="22" xfId="0" applyFont="1" applyBorder="1" applyProtection="1"/>
    <xf numFmtId="0" fontId="2" fillId="0" borderId="23" xfId="0" applyFont="1" applyBorder="1" applyAlignment="1" applyProtection="1">
      <alignment horizontal="right"/>
    </xf>
    <xf numFmtId="0" fontId="2" fillId="0" borderId="23" xfId="0" applyFont="1" applyBorder="1" applyAlignment="1" applyProtection="1">
      <alignment horizontal="center"/>
    </xf>
    <xf numFmtId="0" fontId="2" fillId="0" borderId="23" xfId="0" applyFont="1" applyBorder="1" applyProtection="1"/>
    <xf numFmtId="0" fontId="2" fillId="0" borderId="24" xfId="0" applyFont="1" applyBorder="1" applyAlignment="1" applyProtection="1">
      <alignment horizontal="center"/>
    </xf>
    <xf numFmtId="0" fontId="2" fillId="6" borderId="21" xfId="0" applyFont="1" applyFill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5" xfId="0" applyFont="1" applyBorder="1" applyProtection="1"/>
    <xf numFmtId="0" fontId="2" fillId="0" borderId="7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/>
    </xf>
    <xf numFmtId="0" fontId="2" fillId="0" borderId="7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6" borderId="27" xfId="0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164" fontId="1" fillId="0" borderId="19" xfId="0" applyNumberFormat="1" applyFont="1" applyBorder="1" applyAlignment="1" applyProtection="1">
      <alignment horizontal="left"/>
    </xf>
    <xf numFmtId="0" fontId="1" fillId="0" borderId="51" xfId="0" applyFont="1" applyBorder="1" applyAlignment="1" applyProtection="1">
      <alignment horizontal="center"/>
    </xf>
    <xf numFmtId="0" fontId="2" fillId="7" borderId="7" xfId="0" applyFont="1" applyFill="1" applyBorder="1" applyProtection="1"/>
    <xf numFmtId="0" fontId="2" fillId="7" borderId="52" xfId="0" applyFont="1" applyFill="1" applyBorder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45"/>
    </xf>
    <xf numFmtId="0" fontId="3" fillId="0" borderId="2" xfId="0" applyFont="1" applyBorder="1" applyAlignment="1">
      <alignment horizontal="center" vertical="center" textRotation="45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textRotation="45"/>
    </xf>
    <xf numFmtId="0" fontId="3" fillId="0" borderId="4" xfId="0" applyFont="1" applyBorder="1" applyAlignment="1">
      <alignment horizontal="center" vertical="center" textRotation="45" wrapText="1"/>
    </xf>
    <xf numFmtId="0" fontId="3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textRotation="45"/>
    </xf>
    <xf numFmtId="0" fontId="3" fillId="0" borderId="3" xfId="0" applyFont="1" applyBorder="1" applyAlignment="1">
      <alignment horizontal="center" vertical="center" textRotation="45" wrapText="1"/>
    </xf>
    <xf numFmtId="0" fontId="3" fillId="0" borderId="1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5" borderId="3" xfId="0" applyFont="1" applyFill="1" applyBorder="1" applyAlignment="1">
      <alignment horizontal="center" vertical="center" textRotation="45"/>
    </xf>
    <xf numFmtId="0" fontId="7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textRotation="45"/>
    </xf>
    <xf numFmtId="0" fontId="3" fillId="0" borderId="6" xfId="0" applyFont="1" applyBorder="1" applyAlignment="1">
      <alignment horizontal="center" vertical="center" textRotation="45" wrapText="1"/>
    </xf>
    <xf numFmtId="0" fontId="3" fillId="0" borderId="12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/>
    <xf numFmtId="17" fontId="5" fillId="0" borderId="2" xfId="0" applyNumberFormat="1" applyFont="1" applyBorder="1" applyAlignment="1">
      <alignment horizontal="center" vertical="top" wrapText="1"/>
    </xf>
    <xf numFmtId="0" fontId="3" fillId="0" borderId="2" xfId="0" applyFont="1" applyBorder="1"/>
    <xf numFmtId="0" fontId="3" fillId="0" borderId="4" xfId="0" applyFont="1" applyBorder="1" applyAlignment="1">
      <alignment horizontal="right" vertical="top" wrapText="1"/>
    </xf>
    <xf numFmtId="0" fontId="3" fillId="0" borderId="4" xfId="0" applyFont="1" applyBorder="1"/>
    <xf numFmtId="0" fontId="3" fillId="0" borderId="5" xfId="0" applyFont="1" applyBorder="1"/>
    <xf numFmtId="0" fontId="5" fillId="5" borderId="1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textRotation="75" wrapText="1"/>
    </xf>
    <xf numFmtId="0" fontId="3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3" borderId="2" xfId="0" applyFont="1" applyFill="1" applyBorder="1"/>
    <xf numFmtId="0" fontId="3" fillId="0" borderId="30" xfId="0" applyFont="1" applyBorder="1"/>
    <xf numFmtId="0" fontId="3" fillId="0" borderId="4" xfId="0" applyFont="1" applyBorder="1" applyAlignment="1">
      <alignment vertical="center" textRotation="75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textRotation="60"/>
    </xf>
    <xf numFmtId="0" fontId="3" fillId="3" borderId="4" xfId="0" applyFont="1" applyFill="1" applyBorder="1"/>
    <xf numFmtId="0" fontId="3" fillId="0" borderId="3" xfId="0" applyFont="1" applyBorder="1" applyAlignment="1">
      <alignment vertical="center" textRotation="75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/>
    <xf numFmtId="0" fontId="3" fillId="0" borderId="44" xfId="0" applyFont="1" applyBorder="1"/>
    <xf numFmtId="0" fontId="3" fillId="3" borderId="0" xfId="0" applyFont="1" applyFill="1" applyAlignment="1">
      <alignment vertical="center"/>
    </xf>
    <xf numFmtId="0" fontId="3" fillId="3" borderId="4" xfId="0" applyFont="1" applyFill="1" applyBorder="1" applyAlignment="1">
      <alignment vertical="center" textRotation="60"/>
    </xf>
    <xf numFmtId="0" fontId="3" fillId="0" borderId="5" xfId="0" applyFont="1" applyBorder="1" applyAlignment="1">
      <alignment horizontal="center" vertical="center" textRotation="45" wrapText="1"/>
    </xf>
    <xf numFmtId="0" fontId="3" fillId="0" borderId="3" xfId="0" applyFont="1" applyFill="1" applyBorder="1" applyAlignment="1">
      <alignment horizontal="center" vertical="center" textRotation="45"/>
    </xf>
    <xf numFmtId="0" fontId="3" fillId="5" borderId="5" xfId="0" applyFont="1" applyFill="1" applyBorder="1" applyAlignment="1">
      <alignment vertical="top" wrapText="1"/>
    </xf>
    <xf numFmtId="0" fontId="3" fillId="3" borderId="0" xfId="0" applyFont="1" applyFill="1"/>
    <xf numFmtId="0" fontId="3" fillId="0" borderId="6" xfId="0" applyFont="1" applyBorder="1" applyAlignment="1">
      <alignment vertical="center" textRotation="75" wrapText="1"/>
    </xf>
    <xf numFmtId="0" fontId="3" fillId="0" borderId="6" xfId="0" applyFont="1" applyFill="1" applyBorder="1" applyAlignment="1">
      <alignment horizontal="center" vertical="center" textRotation="45"/>
    </xf>
    <xf numFmtId="0" fontId="3" fillId="5" borderId="31" xfId="0" applyFont="1" applyFill="1" applyBorder="1" applyAlignment="1">
      <alignment vertical="top" wrapText="1"/>
    </xf>
    <xf numFmtId="0" fontId="3" fillId="0" borderId="6" xfId="0" applyFont="1" applyBorder="1"/>
    <xf numFmtId="0" fontId="6" fillId="0" borderId="29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textRotation="45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textRotation="45"/>
    </xf>
    <xf numFmtId="0" fontId="3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readingOrder="1"/>
    </xf>
    <xf numFmtId="0" fontId="7" fillId="0" borderId="5" xfId="0" applyFont="1" applyBorder="1" applyAlignment="1">
      <alignment vertical="center" readingOrder="1"/>
    </xf>
    <xf numFmtId="0" fontId="3" fillId="4" borderId="4" xfId="0" applyFont="1" applyFill="1" applyBorder="1" applyAlignment="1">
      <alignment vertical="top" textRotation="45"/>
    </xf>
    <xf numFmtId="0" fontId="3" fillId="0" borderId="4" xfId="0" applyFont="1" applyBorder="1" applyAlignment="1">
      <alignment vertical="top" textRotation="45"/>
    </xf>
    <xf numFmtId="0" fontId="3" fillId="0" borderId="3" xfId="0" applyFont="1" applyBorder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3" fillId="4" borderId="5" xfId="0" applyFont="1" applyFill="1" applyBorder="1" applyAlignment="1">
      <alignment vertical="top" textRotation="45"/>
    </xf>
    <xf numFmtId="0" fontId="3" fillId="4" borderId="6" xfId="0" applyFont="1" applyFill="1" applyBorder="1" applyAlignment="1">
      <alignment vertical="top" textRotation="45"/>
    </xf>
    <xf numFmtId="0" fontId="3" fillId="0" borderId="0" xfId="0" applyFont="1" applyBorder="1"/>
    <xf numFmtId="0" fontId="3" fillId="0" borderId="53" xfId="0" applyFont="1" applyBorder="1"/>
    <xf numFmtId="0" fontId="5" fillId="0" borderId="54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3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45" wrapText="1"/>
    </xf>
    <xf numFmtId="0" fontId="3" fillId="2" borderId="3" xfId="0" applyFont="1" applyFill="1" applyBorder="1" applyAlignment="1">
      <alignment horizontal="center" vertical="center" textRotation="45" wrapText="1"/>
    </xf>
    <xf numFmtId="0" fontId="3" fillId="2" borderId="6" xfId="0" applyFont="1" applyFill="1" applyBorder="1" applyAlignment="1">
      <alignment horizontal="center" vertical="center" textRotation="45" wrapText="1"/>
    </xf>
    <xf numFmtId="0" fontId="3" fillId="2" borderId="32" xfId="0" applyFont="1" applyFill="1" applyBorder="1" applyAlignment="1">
      <alignment horizontal="center" vertical="center" textRotation="60"/>
    </xf>
    <xf numFmtId="0" fontId="3" fillId="2" borderId="0" xfId="0" applyFont="1" applyFill="1" applyAlignment="1">
      <alignment horizontal="center" vertical="center" textRotation="60"/>
    </xf>
    <xf numFmtId="0" fontId="3" fillId="2" borderId="3" xfId="0" applyFont="1" applyFill="1" applyBorder="1" applyAlignment="1">
      <alignment horizontal="center" vertical="center" textRotation="60"/>
    </xf>
    <xf numFmtId="0" fontId="3" fillId="2" borderId="6" xfId="0" applyFont="1" applyFill="1" applyBorder="1" applyAlignment="1">
      <alignment horizontal="center" vertical="center" textRotation="6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textRotation="75" wrapText="1"/>
    </xf>
    <xf numFmtId="0" fontId="3" fillId="4" borderId="3" xfId="0" applyFont="1" applyFill="1" applyBorder="1" applyAlignment="1">
      <alignment horizontal="center" vertical="center" textRotation="75" wrapText="1"/>
    </xf>
    <xf numFmtId="0" fontId="3" fillId="4" borderId="6" xfId="0" applyFont="1" applyFill="1" applyBorder="1" applyAlignment="1">
      <alignment horizontal="center" vertical="center" textRotation="75" wrapText="1"/>
    </xf>
    <xf numFmtId="0" fontId="3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3" fillId="0" borderId="3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textRotation="45" wrapText="1"/>
    </xf>
    <xf numFmtId="0" fontId="3" fillId="4" borderId="3" xfId="0" applyFont="1" applyFill="1" applyBorder="1" applyAlignment="1">
      <alignment horizontal="center" vertical="center" textRotation="45" wrapText="1"/>
    </xf>
    <xf numFmtId="0" fontId="3" fillId="4" borderId="6" xfId="0" applyFont="1" applyFill="1" applyBorder="1" applyAlignment="1">
      <alignment horizontal="center" vertical="center" textRotation="45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45" wrapText="1"/>
    </xf>
    <xf numFmtId="0" fontId="3" fillId="2" borderId="40" xfId="0" applyFont="1" applyFill="1" applyBorder="1" applyAlignment="1">
      <alignment horizontal="center" vertical="center" textRotation="45" wrapText="1"/>
    </xf>
    <xf numFmtId="0" fontId="3" fillId="2" borderId="12" xfId="0" applyFont="1" applyFill="1" applyBorder="1" applyAlignment="1">
      <alignment horizontal="center" vertical="center" textRotation="45" wrapText="1"/>
    </xf>
    <xf numFmtId="0" fontId="1" fillId="0" borderId="28" xfId="0" applyFont="1" applyBorder="1" applyAlignment="1" applyProtection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zoomScale="90" workbookViewId="0">
      <selection activeCell="AE18" sqref="AE18"/>
    </sheetView>
  </sheetViews>
  <sheetFormatPr defaultRowHeight="12.75" x14ac:dyDescent="0.2"/>
  <cols>
    <col min="1" max="1" width="4" style="54" customWidth="1"/>
    <col min="2" max="2" width="4.85546875" style="64" bestFit="1" customWidth="1"/>
    <col min="3" max="3" width="12.85546875" style="55" customWidth="1"/>
    <col min="4" max="4" width="4.7109375" style="55" customWidth="1"/>
    <col min="5" max="5" width="10.7109375" style="55" customWidth="1"/>
    <col min="6" max="6" width="4.85546875" style="55" bestFit="1" customWidth="1"/>
    <col min="7" max="7" width="10.7109375" style="55" customWidth="1"/>
    <col min="8" max="8" width="4.85546875" style="55" bestFit="1" customWidth="1"/>
    <col min="9" max="9" width="10.7109375" style="55" customWidth="1"/>
    <col min="10" max="10" width="4.85546875" style="55" bestFit="1" customWidth="1"/>
    <col min="11" max="11" width="10.7109375" style="55" customWidth="1"/>
    <col min="12" max="12" width="4.85546875" style="55" bestFit="1" customWidth="1"/>
    <col min="13" max="13" width="10.7109375" style="55" customWidth="1"/>
    <col min="14" max="14" width="4.85546875" style="55" bestFit="1" customWidth="1"/>
    <col min="15" max="15" width="10.7109375" style="55" customWidth="1"/>
    <col min="16" max="16" width="4.85546875" style="55" bestFit="1" customWidth="1"/>
    <col min="17" max="17" width="10.7109375" style="55" customWidth="1"/>
    <col min="18" max="18" width="4.85546875" style="55" bestFit="1" customWidth="1"/>
    <col min="19" max="19" width="10.7109375" style="55" customWidth="1"/>
    <col min="20" max="20" width="4.85546875" style="55" bestFit="1" customWidth="1"/>
    <col min="21" max="21" width="11.7109375" style="55" customWidth="1"/>
    <col min="22" max="22" width="4.85546875" style="55" bestFit="1" customWidth="1"/>
    <col min="23" max="23" width="10.7109375" style="55" customWidth="1"/>
    <col min="24" max="24" width="4.85546875" style="55" bestFit="1" customWidth="1"/>
    <col min="25" max="25" width="10.7109375" style="55" customWidth="1"/>
    <col min="26" max="16384" width="9.140625" style="55"/>
  </cols>
  <sheetData>
    <row r="1" spans="1:25" ht="30" customHeight="1" x14ac:dyDescent="0.3">
      <c r="B1" s="155" t="s">
        <v>86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s="58" customFormat="1" ht="15" customHeight="1" thickBot="1" x14ac:dyDescent="0.35">
      <c r="A2" s="56"/>
      <c r="B2" s="57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191"/>
      <c r="R2" s="191"/>
      <c r="S2" s="191"/>
      <c r="T2" s="191"/>
      <c r="U2" s="191"/>
      <c r="V2" s="191"/>
      <c r="W2" s="191"/>
      <c r="X2" s="191"/>
      <c r="Y2" s="191"/>
    </row>
    <row r="3" spans="1:25" s="64" customFormat="1" ht="14.25" thickTop="1" thickBot="1" x14ac:dyDescent="0.25">
      <c r="A3" s="59"/>
      <c r="B3" s="147">
        <v>36</v>
      </c>
      <c r="C3" s="60" t="s">
        <v>0</v>
      </c>
      <c r="D3" s="61">
        <f>B3+1</f>
        <v>37</v>
      </c>
      <c r="E3" s="60" t="s">
        <v>0</v>
      </c>
      <c r="F3" s="61">
        <f>D3+1</f>
        <v>38</v>
      </c>
      <c r="G3" s="60" t="s">
        <v>0</v>
      </c>
      <c r="H3" s="61">
        <f>F3+1</f>
        <v>39</v>
      </c>
      <c r="I3" s="60" t="s">
        <v>0</v>
      </c>
      <c r="J3" s="61">
        <f>H3+1</f>
        <v>40</v>
      </c>
      <c r="K3" s="60" t="s">
        <v>1</v>
      </c>
      <c r="L3" s="61">
        <f>J3+1</f>
        <v>41</v>
      </c>
      <c r="M3" s="62" t="s">
        <v>1</v>
      </c>
      <c r="N3" s="61">
        <f>L3+1</f>
        <v>42</v>
      </c>
      <c r="O3" s="60" t="s">
        <v>1</v>
      </c>
      <c r="P3" s="61">
        <f>N3+1</f>
        <v>43</v>
      </c>
      <c r="Q3" s="60" t="s">
        <v>1</v>
      </c>
      <c r="R3" s="61">
        <f>P3+1</f>
        <v>44</v>
      </c>
      <c r="S3" s="60" t="s">
        <v>2</v>
      </c>
      <c r="T3" s="61">
        <f>R3+1</f>
        <v>45</v>
      </c>
      <c r="U3" s="62" t="s">
        <v>3</v>
      </c>
      <c r="V3" s="61">
        <f>T3+1</f>
        <v>46</v>
      </c>
      <c r="W3" s="60" t="s">
        <v>3</v>
      </c>
      <c r="X3" s="61">
        <f>V3+1</f>
        <v>47</v>
      </c>
      <c r="Y3" s="63" t="s">
        <v>3</v>
      </c>
    </row>
    <row r="4" spans="1:25" ht="13.5" customHeight="1" thickTop="1" x14ac:dyDescent="0.2">
      <c r="A4" s="184" t="s">
        <v>4</v>
      </c>
      <c r="B4" s="189">
        <v>5</v>
      </c>
      <c r="C4" s="65" t="s">
        <v>5</v>
      </c>
      <c r="D4" s="164">
        <v>12</v>
      </c>
      <c r="F4" s="164">
        <v>19</v>
      </c>
      <c r="G4" s="65"/>
      <c r="H4" s="164">
        <v>26</v>
      </c>
      <c r="I4" s="66"/>
      <c r="J4" s="164">
        <v>3</v>
      </c>
      <c r="K4" s="65"/>
      <c r="L4" s="164">
        <v>10</v>
      </c>
      <c r="M4" s="65"/>
      <c r="N4" s="192">
        <v>17</v>
      </c>
      <c r="O4" s="67"/>
      <c r="P4" s="192">
        <v>24</v>
      </c>
      <c r="Q4" s="193" t="s">
        <v>33</v>
      </c>
      <c r="R4" s="164">
        <v>31</v>
      </c>
      <c r="S4" s="68"/>
      <c r="T4" s="164">
        <v>7</v>
      </c>
      <c r="U4" s="68"/>
      <c r="V4" s="164">
        <v>14</v>
      </c>
      <c r="W4" s="68"/>
      <c r="X4" s="164">
        <v>21</v>
      </c>
      <c r="Y4" s="69"/>
    </row>
    <row r="5" spans="1:25" ht="13.5" customHeight="1" x14ac:dyDescent="0.2">
      <c r="A5" s="184"/>
      <c r="B5" s="181"/>
      <c r="C5" s="70" t="s">
        <v>6</v>
      </c>
      <c r="D5" s="162"/>
      <c r="F5" s="162"/>
      <c r="G5" s="70"/>
      <c r="H5" s="162"/>
      <c r="I5" s="70"/>
      <c r="J5" s="162"/>
      <c r="K5" s="70"/>
      <c r="L5" s="162"/>
      <c r="M5" s="70"/>
      <c r="N5" s="171"/>
      <c r="O5" s="71"/>
      <c r="P5" s="171"/>
      <c r="Q5" s="194"/>
      <c r="R5" s="162"/>
      <c r="S5" s="72"/>
      <c r="T5" s="162"/>
      <c r="U5" s="72"/>
      <c r="V5" s="162"/>
      <c r="W5" s="72"/>
      <c r="X5" s="162"/>
      <c r="Y5" s="73"/>
    </row>
    <row r="6" spans="1:25" x14ac:dyDescent="0.2">
      <c r="A6" s="184" t="s">
        <v>7</v>
      </c>
      <c r="B6" s="181">
        <v>6</v>
      </c>
      <c r="C6" s="74"/>
      <c r="D6" s="161">
        <v>13</v>
      </c>
      <c r="E6" s="74"/>
      <c r="F6" s="161">
        <v>20</v>
      </c>
      <c r="G6" s="74"/>
      <c r="H6" s="161">
        <v>27</v>
      </c>
      <c r="I6" s="66"/>
      <c r="J6" s="161">
        <v>4</v>
      </c>
      <c r="K6" s="74"/>
      <c r="L6" s="161">
        <v>11</v>
      </c>
      <c r="M6" s="74"/>
      <c r="N6" s="170">
        <v>18</v>
      </c>
      <c r="O6" s="75"/>
      <c r="P6" s="170">
        <v>25</v>
      </c>
      <c r="Q6" s="194"/>
      <c r="R6" s="161">
        <v>1</v>
      </c>
      <c r="S6" s="76"/>
      <c r="T6" s="161">
        <v>8</v>
      </c>
      <c r="U6" s="76"/>
      <c r="V6" s="161">
        <v>15</v>
      </c>
      <c r="W6" s="76"/>
      <c r="X6" s="161">
        <v>22</v>
      </c>
      <c r="Y6" s="77"/>
    </row>
    <row r="7" spans="1:25" x14ac:dyDescent="0.2">
      <c r="A7" s="184"/>
      <c r="B7" s="181"/>
      <c r="C7" s="70"/>
      <c r="D7" s="162"/>
      <c r="E7" s="70"/>
      <c r="F7" s="162"/>
      <c r="G7" s="70"/>
      <c r="H7" s="162"/>
      <c r="I7" s="70"/>
      <c r="J7" s="162"/>
      <c r="K7" s="70"/>
      <c r="L7" s="162"/>
      <c r="M7" s="70"/>
      <c r="N7" s="171"/>
      <c r="O7" s="71"/>
      <c r="P7" s="171"/>
      <c r="Q7" s="194"/>
      <c r="R7" s="162"/>
      <c r="S7" s="72"/>
      <c r="T7" s="162"/>
      <c r="U7" s="72"/>
      <c r="V7" s="162"/>
      <c r="W7" s="72"/>
      <c r="X7" s="162"/>
      <c r="Y7" s="73"/>
    </row>
    <row r="8" spans="1:25" x14ac:dyDescent="0.2">
      <c r="A8" s="184" t="s">
        <v>8</v>
      </c>
      <c r="B8" s="181">
        <v>7</v>
      </c>
      <c r="C8" s="74"/>
      <c r="D8" s="169">
        <v>14</v>
      </c>
      <c r="E8" s="74"/>
      <c r="F8" s="169">
        <v>21</v>
      </c>
      <c r="G8" s="74"/>
      <c r="H8" s="161">
        <v>28</v>
      </c>
      <c r="I8" s="74"/>
      <c r="J8" s="161">
        <v>5</v>
      </c>
      <c r="L8" s="161">
        <v>12</v>
      </c>
      <c r="M8" s="74"/>
      <c r="N8" s="170">
        <v>19</v>
      </c>
      <c r="O8" s="75"/>
      <c r="P8" s="170">
        <v>26</v>
      </c>
      <c r="Q8" s="194"/>
      <c r="R8" s="161">
        <v>2</v>
      </c>
      <c r="S8" s="76"/>
      <c r="T8" s="161">
        <v>9</v>
      </c>
      <c r="U8" s="76"/>
      <c r="V8" s="161">
        <f>V6+1</f>
        <v>16</v>
      </c>
      <c r="W8" s="76"/>
      <c r="X8" s="161">
        <v>23</v>
      </c>
      <c r="Y8" s="77"/>
    </row>
    <row r="9" spans="1:25" x14ac:dyDescent="0.2">
      <c r="A9" s="184"/>
      <c r="B9" s="181"/>
      <c r="C9" s="70"/>
      <c r="D9" s="162"/>
      <c r="E9" s="70"/>
      <c r="F9" s="162"/>
      <c r="G9" s="70"/>
      <c r="H9" s="162"/>
      <c r="I9" s="70"/>
      <c r="J9" s="162"/>
      <c r="K9" s="70"/>
      <c r="L9" s="162"/>
      <c r="M9" s="70"/>
      <c r="N9" s="171"/>
      <c r="O9" s="71"/>
      <c r="P9" s="171"/>
      <c r="Q9" s="194"/>
      <c r="R9" s="162"/>
      <c r="S9" s="72"/>
      <c r="T9" s="162"/>
      <c r="U9" s="72"/>
      <c r="V9" s="162"/>
      <c r="W9" s="72"/>
      <c r="X9" s="162"/>
      <c r="Y9" s="73"/>
    </row>
    <row r="10" spans="1:25" x14ac:dyDescent="0.2">
      <c r="A10" s="184" t="s">
        <v>9</v>
      </c>
      <c r="B10" s="181">
        <v>8</v>
      </c>
      <c r="C10" s="74"/>
      <c r="D10" s="161">
        <v>15</v>
      </c>
      <c r="E10" s="74"/>
      <c r="F10" s="161">
        <v>22</v>
      </c>
      <c r="G10" s="74"/>
      <c r="H10" s="161">
        <v>29</v>
      </c>
      <c r="I10" s="78"/>
      <c r="J10" s="161">
        <v>6</v>
      </c>
      <c r="K10" s="74"/>
      <c r="L10" s="161">
        <v>13</v>
      </c>
      <c r="M10" s="74"/>
      <c r="N10" s="170">
        <v>20</v>
      </c>
      <c r="O10" s="79"/>
      <c r="P10" s="170">
        <v>27</v>
      </c>
      <c r="Q10" s="194"/>
      <c r="R10" s="161">
        <v>3</v>
      </c>
      <c r="S10" s="76"/>
      <c r="T10" s="161">
        <v>10</v>
      </c>
      <c r="U10" s="76"/>
      <c r="V10" s="161">
        <v>17</v>
      </c>
      <c r="W10" s="76"/>
      <c r="X10" s="161">
        <v>24</v>
      </c>
      <c r="Y10" s="77"/>
    </row>
    <row r="11" spans="1:25" x14ac:dyDescent="0.2">
      <c r="A11" s="184"/>
      <c r="B11" s="181"/>
      <c r="C11" s="70"/>
      <c r="D11" s="162"/>
      <c r="E11" s="70"/>
      <c r="F11" s="162"/>
      <c r="G11" s="70"/>
      <c r="H11" s="162"/>
      <c r="I11" s="70"/>
      <c r="J11" s="162"/>
      <c r="K11" s="70"/>
      <c r="L11" s="162"/>
      <c r="M11" s="70"/>
      <c r="N11" s="171"/>
      <c r="O11" s="71"/>
      <c r="P11" s="171"/>
      <c r="Q11" s="194"/>
      <c r="R11" s="162"/>
      <c r="S11" s="72"/>
      <c r="T11" s="162"/>
      <c r="U11" s="72"/>
      <c r="V11" s="162"/>
      <c r="W11" s="72"/>
      <c r="X11" s="162"/>
      <c r="Y11" s="73"/>
    </row>
    <row r="12" spans="1:25" x14ac:dyDescent="0.2">
      <c r="A12" s="184" t="s">
        <v>10</v>
      </c>
      <c r="B12" s="181">
        <v>9</v>
      </c>
      <c r="C12" s="74"/>
      <c r="D12" s="161">
        <v>16</v>
      </c>
      <c r="E12" s="74"/>
      <c r="F12" s="161">
        <v>23</v>
      </c>
      <c r="G12" s="74"/>
      <c r="H12" s="161">
        <v>30</v>
      </c>
      <c r="I12" s="78"/>
      <c r="J12" s="161">
        <v>7</v>
      </c>
      <c r="K12" s="74"/>
      <c r="L12" s="161">
        <v>14</v>
      </c>
      <c r="M12" s="80"/>
      <c r="N12" s="170">
        <f>N10+1</f>
        <v>21</v>
      </c>
      <c r="O12" s="75"/>
      <c r="P12" s="170">
        <v>28</v>
      </c>
      <c r="Q12" s="194"/>
      <c r="R12" s="161">
        <v>4</v>
      </c>
      <c r="S12" s="76"/>
      <c r="T12" s="161">
        <v>11</v>
      </c>
      <c r="U12" s="76"/>
      <c r="V12" s="161">
        <v>18</v>
      </c>
      <c r="W12" s="76"/>
      <c r="X12" s="161">
        <v>25</v>
      </c>
      <c r="Y12" s="77"/>
    </row>
    <row r="13" spans="1:25" ht="13.5" thickBot="1" x14ac:dyDescent="0.25">
      <c r="A13" s="184"/>
      <c r="B13" s="182"/>
      <c r="C13" s="81"/>
      <c r="D13" s="163"/>
      <c r="E13" s="81"/>
      <c r="F13" s="163"/>
      <c r="G13" s="81"/>
      <c r="H13" s="163"/>
      <c r="I13" s="81"/>
      <c r="J13" s="163"/>
      <c r="K13" s="81"/>
      <c r="L13" s="163"/>
      <c r="M13" s="81"/>
      <c r="N13" s="183"/>
      <c r="O13" s="82"/>
      <c r="P13" s="183"/>
      <c r="Q13" s="195"/>
      <c r="R13" s="163"/>
      <c r="S13" s="83"/>
      <c r="T13" s="163"/>
      <c r="U13" s="83"/>
      <c r="V13" s="163"/>
      <c r="W13" s="83"/>
      <c r="X13" s="163"/>
      <c r="Y13" s="84"/>
    </row>
    <row r="14" spans="1:25" s="89" customFormat="1" ht="12" thickTop="1" thickBot="1" x14ac:dyDescent="0.2">
      <c r="A14" s="85"/>
      <c r="B14" s="86"/>
      <c r="C14" s="87"/>
      <c r="D14" s="86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7"/>
      <c r="Q14" s="87"/>
      <c r="R14" s="87"/>
      <c r="S14" s="87"/>
      <c r="T14" s="87"/>
      <c r="U14" s="87"/>
      <c r="V14" s="87"/>
      <c r="W14" s="87"/>
      <c r="X14" s="87"/>
      <c r="Y14" s="87"/>
    </row>
    <row r="15" spans="1:25" s="64" customFormat="1" ht="14.25" thickTop="1" thickBot="1" x14ac:dyDescent="0.25">
      <c r="A15" s="59"/>
      <c r="B15" s="147">
        <f>X3+1</f>
        <v>48</v>
      </c>
      <c r="C15" s="60" t="s">
        <v>11</v>
      </c>
      <c r="D15" s="61">
        <f>B15+1</f>
        <v>49</v>
      </c>
      <c r="E15" s="60" t="s">
        <v>12</v>
      </c>
      <c r="F15" s="61">
        <f>D15+1</f>
        <v>50</v>
      </c>
      <c r="G15" s="60" t="s">
        <v>12</v>
      </c>
      <c r="H15" s="61">
        <f>F15+1</f>
        <v>51</v>
      </c>
      <c r="I15" s="62" t="s">
        <v>12</v>
      </c>
      <c r="J15" s="61">
        <f>H15+1</f>
        <v>52</v>
      </c>
      <c r="K15" s="60" t="s">
        <v>12</v>
      </c>
      <c r="L15" s="61">
        <v>1</v>
      </c>
      <c r="M15" s="90" t="s">
        <v>13</v>
      </c>
      <c r="N15" s="61">
        <v>2</v>
      </c>
      <c r="O15" s="60" t="s">
        <v>13</v>
      </c>
      <c r="P15" s="61">
        <v>3</v>
      </c>
      <c r="Q15" s="62" t="s">
        <v>13</v>
      </c>
      <c r="R15" s="61">
        <f>P15+1</f>
        <v>4</v>
      </c>
      <c r="S15" s="62" t="s">
        <v>13</v>
      </c>
      <c r="T15" s="61">
        <f>R15+1</f>
        <v>5</v>
      </c>
      <c r="U15" s="60" t="s">
        <v>14</v>
      </c>
      <c r="V15" s="61">
        <f>T15+1</f>
        <v>6</v>
      </c>
      <c r="W15" s="60" t="s">
        <v>15</v>
      </c>
      <c r="X15" s="61">
        <f>V15+1</f>
        <v>7</v>
      </c>
      <c r="Y15" s="63" t="s">
        <v>15</v>
      </c>
    </row>
    <row r="16" spans="1:25" ht="14.25" customHeight="1" thickTop="1" x14ac:dyDescent="0.2">
      <c r="A16" s="184" t="s">
        <v>4</v>
      </c>
      <c r="B16" s="189">
        <v>28</v>
      </c>
      <c r="C16" s="65"/>
      <c r="D16" s="164">
        <v>5</v>
      </c>
      <c r="E16" s="65"/>
      <c r="F16" s="164">
        <v>12</v>
      </c>
      <c r="G16" s="65"/>
      <c r="H16" s="164">
        <v>19</v>
      </c>
      <c r="I16" s="68"/>
      <c r="J16" s="164">
        <v>26</v>
      </c>
      <c r="K16" s="174" t="s">
        <v>16</v>
      </c>
      <c r="L16" s="164">
        <v>2</v>
      </c>
      <c r="M16" s="174" t="s">
        <v>16</v>
      </c>
      <c r="N16" s="164">
        <v>9</v>
      </c>
      <c r="O16" s="65"/>
      <c r="P16" s="164">
        <v>16</v>
      </c>
      <c r="Q16" s="65"/>
      <c r="R16" s="164">
        <v>23</v>
      </c>
      <c r="S16" s="65"/>
      <c r="T16" s="164">
        <f>R24+3</f>
        <v>30</v>
      </c>
      <c r="U16" s="65"/>
      <c r="V16" s="164">
        <v>6</v>
      </c>
      <c r="W16" s="68"/>
      <c r="X16" s="164">
        <v>13</v>
      </c>
      <c r="Y16" s="69"/>
    </row>
    <row r="17" spans="1:26" x14ac:dyDescent="0.2">
      <c r="A17" s="184"/>
      <c r="B17" s="181"/>
      <c r="C17" s="70"/>
      <c r="D17" s="162"/>
      <c r="E17" s="92"/>
      <c r="F17" s="162"/>
      <c r="G17" s="70"/>
      <c r="H17" s="162"/>
      <c r="I17" s="72"/>
      <c r="J17" s="162"/>
      <c r="K17" s="175"/>
      <c r="L17" s="162"/>
      <c r="M17" s="175"/>
      <c r="N17" s="162"/>
      <c r="O17" s="70"/>
      <c r="P17" s="162"/>
      <c r="Q17" s="70"/>
      <c r="R17" s="162"/>
      <c r="S17" s="70"/>
      <c r="T17" s="162"/>
      <c r="U17" s="70"/>
      <c r="V17" s="162"/>
      <c r="W17" s="72"/>
      <c r="X17" s="162"/>
      <c r="Y17" s="73"/>
    </row>
    <row r="18" spans="1:26" x14ac:dyDescent="0.2">
      <c r="A18" s="184" t="s">
        <v>7</v>
      </c>
      <c r="B18" s="181">
        <v>29</v>
      </c>
      <c r="C18" s="74"/>
      <c r="D18" s="161">
        <v>6</v>
      </c>
      <c r="E18" s="66"/>
      <c r="F18" s="161">
        <v>13</v>
      </c>
      <c r="G18" s="74"/>
      <c r="H18" s="161">
        <v>20</v>
      </c>
      <c r="I18" s="76"/>
      <c r="J18" s="161">
        <v>27</v>
      </c>
      <c r="K18" s="175"/>
      <c r="L18" s="161">
        <v>3</v>
      </c>
      <c r="M18" s="175"/>
      <c r="N18" s="161">
        <v>10</v>
      </c>
      <c r="O18" s="74"/>
      <c r="P18" s="161">
        <v>17</v>
      </c>
      <c r="Q18" s="74"/>
      <c r="R18" s="161">
        <v>24</v>
      </c>
      <c r="S18" s="74"/>
      <c r="T18" s="161">
        <v>31</v>
      </c>
      <c r="U18" s="74"/>
      <c r="V18" s="161">
        <v>7</v>
      </c>
      <c r="W18" s="76"/>
      <c r="X18" s="161">
        <v>14</v>
      </c>
      <c r="Y18" s="77"/>
    </row>
    <row r="19" spans="1:26" x14ac:dyDescent="0.2">
      <c r="A19" s="184"/>
      <c r="B19" s="181"/>
      <c r="C19" s="70"/>
      <c r="D19" s="162"/>
      <c r="E19" s="70"/>
      <c r="F19" s="162"/>
      <c r="G19" s="70"/>
      <c r="H19" s="162"/>
      <c r="I19" s="72"/>
      <c r="J19" s="162"/>
      <c r="K19" s="175"/>
      <c r="L19" s="162"/>
      <c r="M19" s="175"/>
      <c r="N19" s="162"/>
      <c r="O19" s="70"/>
      <c r="P19" s="162"/>
      <c r="Q19" s="70"/>
      <c r="R19" s="162"/>
      <c r="S19" s="70"/>
      <c r="T19" s="162"/>
      <c r="U19" s="70"/>
      <c r="V19" s="162"/>
      <c r="W19" s="72"/>
      <c r="X19" s="162"/>
      <c r="Y19" s="73"/>
    </row>
    <row r="20" spans="1:26" x14ac:dyDescent="0.2">
      <c r="A20" s="184" t="s">
        <v>8</v>
      </c>
      <c r="B20" s="181">
        <v>30</v>
      </c>
      <c r="C20" s="74"/>
      <c r="D20" s="161">
        <v>7</v>
      </c>
      <c r="E20" s="74"/>
      <c r="F20" s="161">
        <v>14</v>
      </c>
      <c r="G20" s="74"/>
      <c r="H20" s="161">
        <v>21</v>
      </c>
      <c r="I20" s="76"/>
      <c r="J20" s="161">
        <v>28</v>
      </c>
      <c r="K20" s="175"/>
      <c r="L20" s="161">
        <v>4</v>
      </c>
      <c r="M20" s="175"/>
      <c r="N20" s="161">
        <v>11</v>
      </c>
      <c r="O20" s="74"/>
      <c r="P20" s="161">
        <v>18</v>
      </c>
      <c r="Q20" s="74"/>
      <c r="R20" s="161">
        <v>25</v>
      </c>
      <c r="S20" s="74"/>
      <c r="T20" s="161">
        <v>1</v>
      </c>
      <c r="U20" s="74"/>
      <c r="V20" s="161">
        <v>8</v>
      </c>
      <c r="W20" s="76"/>
      <c r="X20" s="161">
        <v>15</v>
      </c>
      <c r="Y20" s="77"/>
    </row>
    <row r="21" spans="1:26" x14ac:dyDescent="0.2">
      <c r="A21" s="184"/>
      <c r="B21" s="181"/>
      <c r="C21" s="70"/>
      <c r="D21" s="162"/>
      <c r="E21" s="70"/>
      <c r="F21" s="162"/>
      <c r="G21" s="70"/>
      <c r="H21" s="162"/>
      <c r="I21" s="72"/>
      <c r="J21" s="162"/>
      <c r="K21" s="175"/>
      <c r="L21" s="162"/>
      <c r="M21" s="175"/>
      <c r="N21" s="162"/>
      <c r="O21" s="70"/>
      <c r="P21" s="162"/>
      <c r="Q21" s="70"/>
      <c r="R21" s="162"/>
      <c r="S21" s="70"/>
      <c r="T21" s="162"/>
      <c r="U21" s="70"/>
      <c r="V21" s="162"/>
      <c r="W21" s="72"/>
      <c r="X21" s="162"/>
      <c r="Y21" s="73"/>
    </row>
    <row r="22" spans="1:26" x14ac:dyDescent="0.2">
      <c r="A22" s="184" t="s">
        <v>9</v>
      </c>
      <c r="B22" s="181">
        <v>1</v>
      </c>
      <c r="C22" s="74"/>
      <c r="D22" s="161">
        <v>8</v>
      </c>
      <c r="E22" s="74"/>
      <c r="F22" s="161">
        <v>15</v>
      </c>
      <c r="G22" s="74"/>
      <c r="H22" s="161">
        <v>22</v>
      </c>
      <c r="I22" s="76"/>
      <c r="J22" s="161">
        <v>29</v>
      </c>
      <c r="K22" s="175"/>
      <c r="L22" s="161">
        <v>5</v>
      </c>
      <c r="M22" s="175"/>
      <c r="N22" s="161">
        <v>12</v>
      </c>
      <c r="O22" s="66"/>
      <c r="P22" s="161">
        <v>19</v>
      </c>
      <c r="Q22" s="66"/>
      <c r="R22" s="161">
        <v>26</v>
      </c>
      <c r="S22" s="66"/>
      <c r="T22" s="161">
        <v>2</v>
      </c>
      <c r="U22" s="66"/>
      <c r="V22" s="161">
        <v>9</v>
      </c>
      <c r="W22" s="76"/>
      <c r="X22" s="161">
        <v>16</v>
      </c>
      <c r="Y22" s="77"/>
    </row>
    <row r="23" spans="1:26" x14ac:dyDescent="0.2">
      <c r="A23" s="184"/>
      <c r="B23" s="181"/>
      <c r="C23" s="70"/>
      <c r="D23" s="162"/>
      <c r="E23" s="70"/>
      <c r="F23" s="162"/>
      <c r="G23" s="70"/>
      <c r="H23" s="162"/>
      <c r="I23" s="72"/>
      <c r="J23" s="162"/>
      <c r="K23" s="175"/>
      <c r="L23" s="162"/>
      <c r="M23" s="175"/>
      <c r="N23" s="162"/>
      <c r="O23" s="70"/>
      <c r="P23" s="162"/>
      <c r="Q23" s="70"/>
      <c r="R23" s="162"/>
      <c r="S23" s="70"/>
      <c r="T23" s="162"/>
      <c r="U23" s="70"/>
      <c r="V23" s="162"/>
      <c r="W23" s="72"/>
      <c r="X23" s="162"/>
      <c r="Y23" s="73"/>
    </row>
    <row r="24" spans="1:26" x14ac:dyDescent="0.2">
      <c r="A24" s="184" t="s">
        <v>10</v>
      </c>
      <c r="B24" s="181">
        <v>2</v>
      </c>
      <c r="C24" s="74"/>
      <c r="D24" s="161">
        <v>9</v>
      </c>
      <c r="E24" s="74"/>
      <c r="F24" s="161">
        <v>16</v>
      </c>
      <c r="G24" s="74"/>
      <c r="H24" s="161">
        <v>23</v>
      </c>
      <c r="I24" s="76"/>
      <c r="J24" s="161">
        <v>30</v>
      </c>
      <c r="K24" s="175"/>
      <c r="L24" s="161">
        <v>6</v>
      </c>
      <c r="M24" s="175"/>
      <c r="N24" s="161">
        <v>13</v>
      </c>
      <c r="O24" s="74"/>
      <c r="P24" s="161">
        <v>20</v>
      </c>
      <c r="Q24" s="74"/>
      <c r="R24" s="161">
        <v>27</v>
      </c>
      <c r="S24" s="74"/>
      <c r="T24" s="161">
        <v>3</v>
      </c>
      <c r="U24" s="74"/>
      <c r="V24" s="161">
        <v>10</v>
      </c>
      <c r="W24" s="76"/>
      <c r="X24" s="161">
        <v>17</v>
      </c>
      <c r="Y24" s="77"/>
    </row>
    <row r="25" spans="1:26" ht="13.5" thickBot="1" x14ac:dyDescent="0.25">
      <c r="A25" s="184"/>
      <c r="B25" s="182"/>
      <c r="C25" s="81"/>
      <c r="D25" s="163"/>
      <c r="E25" s="81"/>
      <c r="F25" s="163"/>
      <c r="G25" s="81"/>
      <c r="H25" s="163"/>
      <c r="I25" s="83"/>
      <c r="J25" s="163"/>
      <c r="K25" s="176"/>
      <c r="L25" s="163"/>
      <c r="M25" s="176"/>
      <c r="N25" s="163"/>
      <c r="O25" s="81"/>
      <c r="P25" s="163"/>
      <c r="Q25" s="81"/>
      <c r="R25" s="163"/>
      <c r="S25" s="81"/>
      <c r="T25" s="163"/>
      <c r="U25" s="81"/>
      <c r="V25" s="163"/>
      <c r="W25" s="83"/>
      <c r="X25" s="163"/>
      <c r="Y25" s="84"/>
    </row>
    <row r="26" spans="1:26" s="89" customFormat="1" ht="12" thickTop="1" thickBot="1" x14ac:dyDescent="0.2">
      <c r="A26" s="85"/>
      <c r="B26" s="86"/>
      <c r="C26" s="87"/>
      <c r="D26" s="86"/>
      <c r="E26" s="87"/>
      <c r="F26" s="87"/>
      <c r="G26" s="87"/>
      <c r="H26" s="87"/>
      <c r="I26" s="87"/>
      <c r="J26" s="87"/>
      <c r="K26" s="88"/>
      <c r="L26" s="87"/>
      <c r="M26" s="87"/>
      <c r="N26" s="87"/>
      <c r="O26" s="88"/>
      <c r="P26" s="87"/>
      <c r="Q26" s="87"/>
      <c r="R26" s="87"/>
      <c r="S26" s="87"/>
      <c r="T26" s="87"/>
      <c r="U26" s="87"/>
      <c r="V26" s="87"/>
      <c r="W26" s="87"/>
      <c r="X26" s="87"/>
      <c r="Y26" s="88"/>
    </row>
    <row r="27" spans="1:26" s="64" customFormat="1" ht="14.25" thickTop="1" thickBot="1" x14ac:dyDescent="0.25">
      <c r="A27" s="59"/>
      <c r="B27" s="147">
        <f>X15+1</f>
        <v>8</v>
      </c>
      <c r="C27" s="60" t="s">
        <v>15</v>
      </c>
      <c r="D27" s="61">
        <f>B27+1</f>
        <v>9</v>
      </c>
      <c r="E27" s="95" t="s">
        <v>17</v>
      </c>
      <c r="F27" s="61">
        <f>D27+1</f>
        <v>10</v>
      </c>
      <c r="G27" s="60" t="s">
        <v>18</v>
      </c>
      <c r="H27" s="61">
        <f>F27+1</f>
        <v>11</v>
      </c>
      <c r="I27" s="62" t="s">
        <v>18</v>
      </c>
      <c r="J27" s="61">
        <f>H27+1</f>
        <v>12</v>
      </c>
      <c r="K27" s="62" t="s">
        <v>18</v>
      </c>
      <c r="L27" s="61">
        <f>J27+1</f>
        <v>13</v>
      </c>
      <c r="M27" s="60" t="s">
        <v>18</v>
      </c>
      <c r="N27" s="61">
        <f>L27+1</f>
        <v>14</v>
      </c>
      <c r="O27" s="60" t="s">
        <v>19</v>
      </c>
      <c r="P27" s="61">
        <f>N27+1</f>
        <v>15</v>
      </c>
      <c r="Q27" s="60" t="s">
        <v>19</v>
      </c>
      <c r="R27" s="61">
        <f>P27+1</f>
        <v>16</v>
      </c>
      <c r="S27" s="60" t="s">
        <v>19</v>
      </c>
      <c r="T27" s="61">
        <f>R27+1</f>
        <v>17</v>
      </c>
      <c r="U27" s="60" t="s">
        <v>19</v>
      </c>
      <c r="V27" s="61">
        <f>T27+1</f>
        <v>18</v>
      </c>
      <c r="W27" s="62" t="s">
        <v>20</v>
      </c>
      <c r="X27" s="96">
        <f>V27+1</f>
        <v>19</v>
      </c>
      <c r="Y27" s="63" t="s">
        <v>20</v>
      </c>
    </row>
    <row r="28" spans="1:26" ht="13.5" customHeight="1" thickTop="1" x14ac:dyDescent="0.2">
      <c r="A28" s="184" t="s">
        <v>4</v>
      </c>
      <c r="B28" s="185">
        <v>20</v>
      </c>
      <c r="C28" s="186" t="s">
        <v>35</v>
      </c>
      <c r="D28" s="164">
        <v>27</v>
      </c>
      <c r="E28" s="98"/>
      <c r="F28" s="164">
        <v>6</v>
      </c>
      <c r="G28" s="98"/>
      <c r="H28" s="164">
        <v>13</v>
      </c>
      <c r="I28" s="99"/>
      <c r="J28" s="164">
        <v>20</v>
      </c>
      <c r="K28" s="99"/>
      <c r="L28" s="164">
        <v>27</v>
      </c>
      <c r="M28" s="68"/>
      <c r="N28" s="164">
        <v>3</v>
      </c>
      <c r="O28" s="91"/>
      <c r="P28" s="192">
        <v>10</v>
      </c>
      <c r="Q28" s="156" t="s">
        <v>21</v>
      </c>
      <c r="R28" s="196">
        <v>17</v>
      </c>
      <c r="S28" s="100"/>
      <c r="T28" s="164">
        <v>24</v>
      </c>
      <c r="U28" s="101"/>
      <c r="V28" s="164">
        <v>1</v>
      </c>
      <c r="W28" s="177" t="s">
        <v>22</v>
      </c>
      <c r="X28" s="164">
        <v>8</v>
      </c>
      <c r="Y28" s="69"/>
      <c r="Z28" s="102"/>
    </row>
    <row r="29" spans="1:26" x14ac:dyDescent="0.2">
      <c r="A29" s="184"/>
      <c r="B29" s="181"/>
      <c r="C29" s="187"/>
      <c r="D29" s="162"/>
      <c r="E29" s="103"/>
      <c r="F29" s="162"/>
      <c r="G29" s="103"/>
      <c r="H29" s="162"/>
      <c r="I29" s="104"/>
      <c r="J29" s="162"/>
      <c r="K29" s="104"/>
      <c r="L29" s="162"/>
      <c r="M29" s="72"/>
      <c r="N29" s="162"/>
      <c r="O29" s="93"/>
      <c r="P29" s="171"/>
      <c r="Q29" s="157"/>
      <c r="R29" s="197"/>
      <c r="S29" s="105"/>
      <c r="T29" s="162"/>
      <c r="U29" s="106"/>
      <c r="V29" s="162"/>
      <c r="W29" s="178"/>
      <c r="X29" s="162"/>
      <c r="Y29" s="73"/>
      <c r="Z29" s="102"/>
    </row>
    <row r="30" spans="1:26" ht="13.5" customHeight="1" x14ac:dyDescent="0.2">
      <c r="A30" s="184" t="s">
        <v>7</v>
      </c>
      <c r="B30" s="181">
        <v>21</v>
      </c>
      <c r="C30" s="187"/>
      <c r="D30" s="161">
        <v>28</v>
      </c>
      <c r="E30" s="107"/>
      <c r="F30" s="161">
        <v>7</v>
      </c>
      <c r="G30" s="107"/>
      <c r="H30" s="161">
        <v>14</v>
      </c>
      <c r="I30" s="108"/>
      <c r="J30" s="161">
        <v>21</v>
      </c>
      <c r="K30" s="108"/>
      <c r="L30" s="161">
        <v>28</v>
      </c>
      <c r="M30" s="74"/>
      <c r="N30" s="161">
        <v>4</v>
      </c>
      <c r="O30" s="74"/>
      <c r="P30" s="170">
        <v>11</v>
      </c>
      <c r="Q30" s="74"/>
      <c r="R30" s="161">
        <v>18</v>
      </c>
      <c r="S30" s="66"/>
      <c r="T30" s="161">
        <v>25</v>
      </c>
      <c r="U30" s="109"/>
      <c r="V30" s="161">
        <v>2</v>
      </c>
      <c r="W30" s="178"/>
      <c r="X30" s="169">
        <v>9</v>
      </c>
      <c r="Y30" s="77"/>
      <c r="Z30" s="110"/>
    </row>
    <row r="31" spans="1:26" x14ac:dyDescent="0.2">
      <c r="A31" s="184"/>
      <c r="B31" s="181"/>
      <c r="C31" s="187"/>
      <c r="D31" s="162"/>
      <c r="E31" s="103"/>
      <c r="F31" s="162"/>
      <c r="G31" s="103"/>
      <c r="H31" s="162"/>
      <c r="I31" s="104"/>
      <c r="J31" s="162"/>
      <c r="K31" s="104"/>
      <c r="L31" s="162"/>
      <c r="M31" s="70"/>
      <c r="N31" s="162"/>
      <c r="O31" s="70"/>
      <c r="P31" s="171"/>
      <c r="Q31" s="70"/>
      <c r="R31" s="162"/>
      <c r="S31" s="70"/>
      <c r="T31" s="162"/>
      <c r="U31" s="106"/>
      <c r="V31" s="162"/>
      <c r="W31" s="178"/>
      <c r="X31" s="162"/>
      <c r="Y31" s="73"/>
    </row>
    <row r="32" spans="1:26" x14ac:dyDescent="0.2">
      <c r="A32" s="184" t="s">
        <v>8</v>
      </c>
      <c r="B32" s="181">
        <v>22</v>
      </c>
      <c r="C32" s="187"/>
      <c r="D32" s="161">
        <v>1</v>
      </c>
      <c r="E32" s="107"/>
      <c r="F32" s="161">
        <v>8</v>
      </c>
      <c r="G32" s="107"/>
      <c r="H32" s="161">
        <v>15</v>
      </c>
      <c r="I32" s="108"/>
      <c r="J32" s="161">
        <v>22</v>
      </c>
      <c r="K32" s="108"/>
      <c r="L32" s="161">
        <v>29</v>
      </c>
      <c r="M32" s="74"/>
      <c r="N32" s="161">
        <v>5</v>
      </c>
      <c r="O32" s="74"/>
      <c r="P32" s="170">
        <v>12</v>
      </c>
      <c r="Q32" s="66"/>
      <c r="R32" s="161">
        <v>19</v>
      </c>
      <c r="S32" s="74"/>
      <c r="T32" s="161">
        <v>26</v>
      </c>
      <c r="U32" s="111"/>
      <c r="V32" s="161">
        <v>3</v>
      </c>
      <c r="W32" s="179"/>
      <c r="X32" s="170">
        <v>10</v>
      </c>
      <c r="Y32" s="77"/>
    </row>
    <row r="33" spans="1:26" ht="12.75" customHeight="1" x14ac:dyDescent="0.2">
      <c r="A33" s="184"/>
      <c r="B33" s="181"/>
      <c r="C33" s="187"/>
      <c r="D33" s="162"/>
      <c r="E33" s="103"/>
      <c r="F33" s="162"/>
      <c r="G33" s="103"/>
      <c r="H33" s="162"/>
      <c r="I33" s="104"/>
      <c r="J33" s="162"/>
      <c r="K33" s="104"/>
      <c r="L33" s="162"/>
      <c r="M33" s="70"/>
      <c r="N33" s="162"/>
      <c r="O33" s="70"/>
      <c r="P33" s="171"/>
      <c r="Q33" s="70"/>
      <c r="R33" s="162"/>
      <c r="S33" s="70"/>
      <c r="T33" s="162"/>
      <c r="U33" s="112"/>
      <c r="V33" s="162"/>
      <c r="W33" s="179"/>
      <c r="X33" s="171"/>
      <c r="Y33" s="73"/>
    </row>
    <row r="34" spans="1:26" ht="12.75" customHeight="1" x14ac:dyDescent="0.2">
      <c r="A34" s="184" t="s">
        <v>9</v>
      </c>
      <c r="B34" s="181">
        <v>23</v>
      </c>
      <c r="C34" s="187"/>
      <c r="D34" s="161">
        <v>2</v>
      </c>
      <c r="E34" s="107"/>
      <c r="F34" s="161">
        <v>9</v>
      </c>
      <c r="G34" s="107"/>
      <c r="H34" s="161">
        <v>16</v>
      </c>
      <c r="I34" s="108"/>
      <c r="J34" s="161">
        <v>23</v>
      </c>
      <c r="K34" s="108"/>
      <c r="L34" s="161">
        <v>30</v>
      </c>
      <c r="M34" s="74"/>
      <c r="N34" s="161">
        <v>6</v>
      </c>
      <c r="O34" s="74"/>
      <c r="P34" s="170">
        <v>13</v>
      </c>
      <c r="Q34" s="74"/>
      <c r="R34" s="161">
        <v>20</v>
      </c>
      <c r="T34" s="161">
        <v>27</v>
      </c>
      <c r="U34" s="158" t="s">
        <v>87</v>
      </c>
      <c r="V34" s="165">
        <v>4</v>
      </c>
      <c r="W34" s="179"/>
      <c r="X34" s="172">
        <v>11</v>
      </c>
      <c r="Y34" s="77"/>
    </row>
    <row r="35" spans="1:26" x14ac:dyDescent="0.2">
      <c r="A35" s="184"/>
      <c r="B35" s="181"/>
      <c r="C35" s="187"/>
      <c r="D35" s="162"/>
      <c r="E35" s="103"/>
      <c r="F35" s="162"/>
      <c r="G35" s="103"/>
      <c r="H35" s="162"/>
      <c r="I35" s="104"/>
      <c r="J35" s="162"/>
      <c r="K35" s="104"/>
      <c r="L35" s="162"/>
      <c r="M35" s="70"/>
      <c r="N35" s="162"/>
      <c r="O35" s="70"/>
      <c r="P35" s="171"/>
      <c r="Q35" s="70"/>
      <c r="R35" s="162"/>
      <c r="S35" s="93"/>
      <c r="T35" s="162"/>
      <c r="U35" s="157"/>
      <c r="V35" s="166"/>
      <c r="W35" s="179"/>
      <c r="X35" s="173"/>
      <c r="Y35" s="73"/>
    </row>
    <row r="36" spans="1:26" ht="12.75" customHeight="1" x14ac:dyDescent="0.2">
      <c r="A36" s="184" t="s">
        <v>10</v>
      </c>
      <c r="B36" s="181">
        <v>24</v>
      </c>
      <c r="C36" s="187"/>
      <c r="D36" s="161">
        <v>3</v>
      </c>
      <c r="E36" s="107"/>
      <c r="F36" s="161">
        <v>10</v>
      </c>
      <c r="G36" s="107"/>
      <c r="H36" s="161">
        <v>17</v>
      </c>
      <c r="I36" s="113"/>
      <c r="J36" s="161">
        <v>24</v>
      </c>
      <c r="K36" s="113"/>
      <c r="L36" s="161">
        <v>31</v>
      </c>
      <c r="M36" s="74"/>
      <c r="N36" s="161">
        <v>7</v>
      </c>
      <c r="O36" s="114"/>
      <c r="P36" s="170">
        <v>14</v>
      </c>
      <c r="Q36" s="115"/>
      <c r="R36" s="170">
        <v>21</v>
      </c>
      <c r="S36" s="94"/>
      <c r="T36" s="161">
        <v>28</v>
      </c>
      <c r="U36" s="116"/>
      <c r="V36" s="161">
        <v>5</v>
      </c>
      <c r="W36" s="179"/>
      <c r="X36" s="167">
        <v>12</v>
      </c>
      <c r="Y36" s="77"/>
    </row>
    <row r="37" spans="1:26" ht="13.5" thickBot="1" x14ac:dyDescent="0.25">
      <c r="A37" s="184"/>
      <c r="B37" s="182"/>
      <c r="C37" s="188"/>
      <c r="D37" s="163"/>
      <c r="E37" s="117"/>
      <c r="F37" s="163"/>
      <c r="G37" s="117"/>
      <c r="H37" s="163"/>
      <c r="I37" s="83"/>
      <c r="J37" s="163"/>
      <c r="K37" s="83"/>
      <c r="L37" s="163"/>
      <c r="M37" s="81"/>
      <c r="N37" s="163"/>
      <c r="O37" s="118"/>
      <c r="P37" s="183"/>
      <c r="Q37" s="119"/>
      <c r="R37" s="163"/>
      <c r="S37" s="120"/>
      <c r="T37" s="163"/>
      <c r="U37" s="116"/>
      <c r="V37" s="163"/>
      <c r="W37" s="180"/>
      <c r="X37" s="168"/>
      <c r="Y37" s="84"/>
    </row>
    <row r="38" spans="1:26" s="89" customFormat="1" ht="12" thickTop="1" thickBot="1" x14ac:dyDescent="0.2">
      <c r="A38" s="85"/>
      <c r="B38" s="86"/>
      <c r="C38" s="87"/>
      <c r="D38" s="87"/>
      <c r="E38" s="121"/>
      <c r="F38" s="87"/>
      <c r="G38" s="87"/>
      <c r="H38" s="87"/>
      <c r="I38" s="87"/>
      <c r="J38" s="86"/>
      <c r="K38" s="87"/>
      <c r="L38" s="87"/>
      <c r="M38" s="87"/>
      <c r="N38" s="87"/>
      <c r="O38" s="88"/>
      <c r="P38" s="86"/>
      <c r="Q38" s="88"/>
      <c r="R38" s="87"/>
      <c r="S38" s="87"/>
      <c r="T38" s="86"/>
      <c r="U38" s="88"/>
      <c r="V38" s="87"/>
      <c r="W38" s="87"/>
      <c r="X38" s="87"/>
      <c r="Y38" s="87"/>
    </row>
    <row r="39" spans="1:26" s="64" customFormat="1" ht="14.25" thickTop="1" thickBot="1" x14ac:dyDescent="0.25">
      <c r="A39" s="59"/>
      <c r="B39" s="147">
        <f>X27+1</f>
        <v>20</v>
      </c>
      <c r="C39" s="60" t="s">
        <v>23</v>
      </c>
      <c r="D39" s="61">
        <f>B39+1</f>
        <v>21</v>
      </c>
      <c r="E39" s="60" t="s">
        <v>20</v>
      </c>
      <c r="F39" s="61">
        <f>D39+1</f>
        <v>22</v>
      </c>
      <c r="G39" s="122" t="s">
        <v>24</v>
      </c>
      <c r="H39" s="61">
        <f>F39+1</f>
        <v>23</v>
      </c>
      <c r="I39" s="60" t="s">
        <v>25</v>
      </c>
      <c r="J39" s="61">
        <f>H39+1</f>
        <v>24</v>
      </c>
      <c r="K39" s="60" t="s">
        <v>25</v>
      </c>
      <c r="L39" s="61">
        <f>J39+1</f>
        <v>25</v>
      </c>
      <c r="M39" s="62" t="s">
        <v>25</v>
      </c>
      <c r="N39" s="61">
        <f>L39+1</f>
        <v>26</v>
      </c>
      <c r="O39" s="60" t="s">
        <v>25</v>
      </c>
      <c r="P39" s="61">
        <f>N39+1</f>
        <v>27</v>
      </c>
      <c r="Q39" s="60" t="s">
        <v>26</v>
      </c>
      <c r="R39" s="61">
        <f>P39+1</f>
        <v>28</v>
      </c>
      <c r="S39" s="62" t="s">
        <v>26</v>
      </c>
      <c r="T39" s="61">
        <f>R39+1</f>
        <v>29</v>
      </c>
      <c r="U39" s="62" t="s">
        <v>26</v>
      </c>
      <c r="V39" s="61">
        <f>T39+1</f>
        <v>30</v>
      </c>
      <c r="W39" s="62" t="s">
        <v>26</v>
      </c>
      <c r="X39" s="61">
        <f>V39+1</f>
        <v>31</v>
      </c>
      <c r="Y39" s="97" t="s">
        <v>27</v>
      </c>
    </row>
    <row r="40" spans="1:26" ht="14.25" customHeight="1" thickTop="1" x14ac:dyDescent="0.2">
      <c r="A40" s="184" t="s">
        <v>4</v>
      </c>
      <c r="B40" s="185">
        <v>15</v>
      </c>
      <c r="D40" s="164">
        <v>22</v>
      </c>
      <c r="F40" s="164">
        <v>29</v>
      </c>
      <c r="G40" s="159" t="s">
        <v>88</v>
      </c>
      <c r="H40" s="164">
        <v>5</v>
      </c>
      <c r="I40" s="123"/>
      <c r="J40" s="164">
        <v>12</v>
      </c>
      <c r="K40" s="91"/>
      <c r="L40" s="192">
        <v>19</v>
      </c>
      <c r="M40" s="74"/>
      <c r="N40" s="164">
        <v>26</v>
      </c>
      <c r="O40" s="123"/>
      <c r="P40" s="192">
        <v>3</v>
      </c>
      <c r="Q40" s="123"/>
      <c r="R40" s="164">
        <v>10</v>
      </c>
      <c r="S40" s="65"/>
      <c r="T40" s="164">
        <v>17</v>
      </c>
      <c r="U40" s="174" t="s">
        <v>28</v>
      </c>
      <c r="V40" s="164">
        <v>24</v>
      </c>
      <c r="W40" s="174" t="s">
        <v>28</v>
      </c>
      <c r="X40" s="164">
        <v>31</v>
      </c>
      <c r="Y40" s="198" t="s">
        <v>28</v>
      </c>
      <c r="Z40" s="145"/>
    </row>
    <row r="41" spans="1:26" ht="22.5" customHeight="1" x14ac:dyDescent="0.2">
      <c r="A41" s="184"/>
      <c r="B41" s="181"/>
      <c r="C41" s="93"/>
      <c r="D41" s="162"/>
      <c r="E41" s="93"/>
      <c r="F41" s="162"/>
      <c r="G41" s="160"/>
      <c r="H41" s="162"/>
      <c r="I41" s="124"/>
      <c r="J41" s="162"/>
      <c r="K41" s="93"/>
      <c r="L41" s="171"/>
      <c r="M41" s="70"/>
      <c r="N41" s="162"/>
      <c r="O41" s="124"/>
      <c r="P41" s="171"/>
      <c r="Q41" s="124"/>
      <c r="R41" s="162"/>
      <c r="S41" s="70"/>
      <c r="T41" s="162"/>
      <c r="U41" s="175"/>
      <c r="V41" s="162"/>
      <c r="W41" s="175"/>
      <c r="X41" s="162"/>
      <c r="Y41" s="199"/>
      <c r="Z41" s="145"/>
    </row>
    <row r="42" spans="1:26" ht="13.5" customHeight="1" x14ac:dyDescent="0.2">
      <c r="A42" s="184" t="s">
        <v>7</v>
      </c>
      <c r="B42" s="181">
        <v>16</v>
      </c>
      <c r="C42" s="75"/>
      <c r="D42" s="161">
        <v>23</v>
      </c>
      <c r="E42" s="75"/>
      <c r="F42" s="161">
        <v>30</v>
      </c>
      <c r="G42" s="75"/>
      <c r="H42" s="161">
        <v>6</v>
      </c>
      <c r="I42" s="125"/>
      <c r="J42" s="161">
        <v>13</v>
      </c>
      <c r="K42" s="66"/>
      <c r="L42" s="170">
        <v>20</v>
      </c>
      <c r="M42" s="74"/>
      <c r="N42" s="161">
        <v>27</v>
      </c>
      <c r="O42" s="126"/>
      <c r="P42" s="170">
        <v>4</v>
      </c>
      <c r="Q42" s="74"/>
      <c r="R42" s="161">
        <v>11</v>
      </c>
      <c r="S42" s="74"/>
      <c r="T42" s="161">
        <v>18</v>
      </c>
      <c r="U42" s="175"/>
      <c r="V42" s="161">
        <v>25</v>
      </c>
      <c r="W42" s="175"/>
      <c r="X42" s="161">
        <v>1</v>
      </c>
      <c r="Y42" s="199"/>
      <c r="Z42" s="146"/>
    </row>
    <row r="43" spans="1:26" x14ac:dyDescent="0.2">
      <c r="A43" s="184"/>
      <c r="B43" s="181"/>
      <c r="C43" s="71"/>
      <c r="D43" s="162"/>
      <c r="E43" s="71"/>
      <c r="F43" s="162"/>
      <c r="G43" s="71"/>
      <c r="H43" s="162"/>
      <c r="I43" s="71"/>
      <c r="J43" s="162"/>
      <c r="K43" s="70"/>
      <c r="L43" s="171"/>
      <c r="M43" s="70"/>
      <c r="N43" s="162"/>
      <c r="O43" s="127"/>
      <c r="P43" s="171"/>
      <c r="Q43" s="70"/>
      <c r="R43" s="162"/>
      <c r="S43" s="70"/>
      <c r="T43" s="162"/>
      <c r="U43" s="175"/>
      <c r="V43" s="162"/>
      <c r="W43" s="175"/>
      <c r="X43" s="162"/>
      <c r="Y43" s="199"/>
    </row>
    <row r="44" spans="1:26" x14ac:dyDescent="0.2">
      <c r="A44" s="184" t="s">
        <v>8</v>
      </c>
      <c r="B44" s="181">
        <v>17</v>
      </c>
      <c r="C44" s="128"/>
      <c r="D44" s="161">
        <v>24</v>
      </c>
      <c r="E44" s="128"/>
      <c r="F44" s="161">
        <v>31</v>
      </c>
      <c r="G44" s="128"/>
      <c r="H44" s="161">
        <v>7</v>
      </c>
      <c r="I44" s="75"/>
      <c r="J44" s="161">
        <v>14</v>
      </c>
      <c r="K44" s="74"/>
      <c r="L44" s="170">
        <v>21</v>
      </c>
      <c r="M44" s="74"/>
      <c r="N44" s="161">
        <v>28</v>
      </c>
      <c r="O44" s="129"/>
      <c r="P44" s="170">
        <v>5</v>
      </c>
      <c r="Q44" s="74"/>
      <c r="R44" s="161">
        <v>12</v>
      </c>
      <c r="S44" s="74"/>
      <c r="T44" s="161">
        <v>19</v>
      </c>
      <c r="U44" s="175"/>
      <c r="V44" s="161">
        <v>26</v>
      </c>
      <c r="W44" s="175"/>
      <c r="X44" s="161">
        <v>2</v>
      </c>
      <c r="Y44" s="199"/>
    </row>
    <row r="45" spans="1:26" ht="13.5" customHeight="1" x14ac:dyDescent="0.2">
      <c r="A45" s="184"/>
      <c r="B45" s="181"/>
      <c r="C45" s="71"/>
      <c r="D45" s="162"/>
      <c r="E45" s="71"/>
      <c r="F45" s="162"/>
      <c r="G45" s="71"/>
      <c r="H45" s="162"/>
      <c r="I45" s="71"/>
      <c r="J45" s="162"/>
      <c r="K45" s="70"/>
      <c r="L45" s="171"/>
      <c r="M45" s="70"/>
      <c r="N45" s="162"/>
      <c r="O45" s="127"/>
      <c r="P45" s="171"/>
      <c r="Q45" s="70"/>
      <c r="R45" s="162"/>
      <c r="S45" s="70"/>
      <c r="T45" s="162"/>
      <c r="U45" s="175"/>
      <c r="V45" s="162"/>
      <c r="W45" s="175"/>
      <c r="X45" s="162"/>
      <c r="Y45" s="199"/>
    </row>
    <row r="46" spans="1:26" ht="12.75" customHeight="1" x14ac:dyDescent="0.2">
      <c r="A46" s="184" t="s">
        <v>9</v>
      </c>
      <c r="B46" s="181">
        <v>18</v>
      </c>
      <c r="C46" s="130" t="s">
        <v>29</v>
      </c>
      <c r="D46" s="161">
        <v>25</v>
      </c>
      <c r="E46" s="131"/>
      <c r="F46" s="161">
        <v>1</v>
      </c>
      <c r="H46" s="161">
        <v>8</v>
      </c>
      <c r="I46" s="74"/>
      <c r="J46" s="161">
        <v>15</v>
      </c>
      <c r="K46" s="129"/>
      <c r="L46" s="170">
        <v>22</v>
      </c>
      <c r="M46" s="129"/>
      <c r="N46" s="161">
        <v>29</v>
      </c>
      <c r="O46" s="129"/>
      <c r="P46" s="170">
        <v>6</v>
      </c>
      <c r="Q46" s="74"/>
      <c r="R46" s="161">
        <v>13</v>
      </c>
      <c r="S46" s="74"/>
      <c r="T46" s="161">
        <v>20</v>
      </c>
      <c r="U46" s="175"/>
      <c r="V46" s="161">
        <v>27</v>
      </c>
      <c r="W46" s="175"/>
      <c r="X46" s="161">
        <v>3</v>
      </c>
      <c r="Y46" s="199"/>
    </row>
    <row r="47" spans="1:26" x14ac:dyDescent="0.2">
      <c r="A47" s="184"/>
      <c r="B47" s="181"/>
      <c r="C47" s="132"/>
      <c r="D47" s="162"/>
      <c r="E47" s="133"/>
      <c r="F47" s="162"/>
      <c r="G47" s="133"/>
      <c r="H47" s="162"/>
      <c r="I47" s="70"/>
      <c r="J47" s="162"/>
      <c r="K47" s="127"/>
      <c r="L47" s="171"/>
      <c r="M47" s="127"/>
      <c r="N47" s="162"/>
      <c r="O47" s="127"/>
      <c r="P47" s="171"/>
      <c r="Q47" s="70"/>
      <c r="R47" s="162"/>
      <c r="S47" s="70"/>
      <c r="T47" s="162"/>
      <c r="U47" s="175"/>
      <c r="V47" s="162"/>
      <c r="W47" s="175"/>
      <c r="X47" s="162"/>
      <c r="Y47" s="199"/>
    </row>
    <row r="48" spans="1:26" ht="12.75" customHeight="1" x14ac:dyDescent="0.2">
      <c r="A48" s="184" t="s">
        <v>10</v>
      </c>
      <c r="B48" s="181">
        <v>19</v>
      </c>
      <c r="C48" s="143"/>
      <c r="D48" s="161">
        <v>26</v>
      </c>
      <c r="E48" s="134"/>
      <c r="F48" s="161">
        <v>2</v>
      </c>
      <c r="G48" s="75"/>
      <c r="H48" s="170">
        <v>9</v>
      </c>
      <c r="I48" s="75"/>
      <c r="J48" s="161">
        <v>16</v>
      </c>
      <c r="K48" s="135"/>
      <c r="L48" s="170">
        <v>23</v>
      </c>
      <c r="M48" s="129"/>
      <c r="N48" s="161">
        <v>30</v>
      </c>
      <c r="O48" s="129"/>
      <c r="P48" s="170">
        <v>7</v>
      </c>
      <c r="Q48" s="74"/>
      <c r="R48" s="161">
        <v>14</v>
      </c>
      <c r="S48" s="74"/>
      <c r="T48" s="161">
        <v>21</v>
      </c>
      <c r="U48" s="175"/>
      <c r="V48" s="161">
        <v>28</v>
      </c>
      <c r="W48" s="175"/>
      <c r="X48" s="161">
        <v>4</v>
      </c>
      <c r="Y48" s="199"/>
    </row>
    <row r="49" spans="1:25" ht="13.5" thickBot="1" x14ac:dyDescent="0.25">
      <c r="A49" s="184"/>
      <c r="B49" s="182"/>
      <c r="C49" s="144"/>
      <c r="D49" s="163"/>
      <c r="E49" s="120"/>
      <c r="F49" s="163"/>
      <c r="G49" s="82"/>
      <c r="H49" s="183"/>
      <c r="I49" s="82"/>
      <c r="J49" s="163"/>
      <c r="K49" s="136"/>
      <c r="L49" s="183"/>
      <c r="M49" s="137"/>
      <c r="N49" s="163"/>
      <c r="O49" s="137"/>
      <c r="P49" s="183"/>
      <c r="Q49" s="81"/>
      <c r="R49" s="163"/>
      <c r="S49" s="81"/>
      <c r="T49" s="163"/>
      <c r="U49" s="176"/>
      <c r="V49" s="163"/>
      <c r="W49" s="176"/>
      <c r="X49" s="163"/>
      <c r="Y49" s="200"/>
    </row>
    <row r="50" spans="1:25" s="89" customFormat="1" ht="12" thickTop="1" x14ac:dyDescent="0.15">
      <c r="A50" s="85"/>
      <c r="B50" s="138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38"/>
      <c r="U50" s="140"/>
      <c r="V50" s="140"/>
      <c r="W50" s="140"/>
      <c r="X50" s="138"/>
      <c r="Y50" s="148" t="s">
        <v>89</v>
      </c>
    </row>
    <row r="51" spans="1:25" x14ac:dyDescent="0.2">
      <c r="A51" s="149"/>
      <c r="B51" s="149"/>
      <c r="C51" s="149"/>
      <c r="D51" s="149"/>
      <c r="E51" s="149"/>
      <c r="F51" s="149"/>
      <c r="G51" s="149"/>
      <c r="H51" s="150"/>
      <c r="I51" s="150"/>
      <c r="J51" s="150"/>
      <c r="K51" s="150"/>
      <c r="L51" s="150"/>
      <c r="M51" s="151"/>
      <c r="N51" s="152"/>
      <c r="O51" s="152"/>
      <c r="P51" s="149"/>
      <c r="Q51" s="149"/>
      <c r="R51" s="149"/>
      <c r="S51" s="149"/>
      <c r="T51" s="149"/>
      <c r="U51" s="153"/>
      <c r="V51" s="64"/>
      <c r="X51" s="141"/>
      <c r="Y51" s="89"/>
    </row>
    <row r="52" spans="1:25" s="89" customFormat="1" x14ac:dyDescent="0.2">
      <c r="A52" s="150"/>
      <c r="B52" s="150"/>
      <c r="C52" s="149"/>
      <c r="D52" s="149"/>
      <c r="E52" s="149"/>
      <c r="F52" s="149"/>
      <c r="G52" s="149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4"/>
      <c r="V52" s="142"/>
      <c r="W52" s="141"/>
      <c r="X52" s="141"/>
      <c r="Y52" s="141"/>
    </row>
  </sheetData>
  <mergeCells count="274">
    <mergeCell ref="Y40:Y49"/>
    <mergeCell ref="U40:U49"/>
    <mergeCell ref="J46:J47"/>
    <mergeCell ref="N34:N35"/>
    <mergeCell ref="J40:J41"/>
    <mergeCell ref="P46:P47"/>
    <mergeCell ref="P42:P43"/>
    <mergeCell ref="P44:P45"/>
    <mergeCell ref="R46:R47"/>
    <mergeCell ref="R42:R43"/>
    <mergeCell ref="R44:R45"/>
    <mergeCell ref="N42:N43"/>
    <mergeCell ref="R40:R41"/>
    <mergeCell ref="L44:L45"/>
    <mergeCell ref="N40:N41"/>
    <mergeCell ref="N46:N47"/>
    <mergeCell ref="N48:N49"/>
    <mergeCell ref="P48:P49"/>
    <mergeCell ref="P28:P29"/>
    <mergeCell ref="R28:R29"/>
    <mergeCell ref="H28:H29"/>
    <mergeCell ref="J28:J29"/>
    <mergeCell ref="L28:L29"/>
    <mergeCell ref="N28:N29"/>
    <mergeCell ref="N36:N37"/>
    <mergeCell ref="N32:N33"/>
    <mergeCell ref="P30:P31"/>
    <mergeCell ref="P36:P37"/>
    <mergeCell ref="L30:L31"/>
    <mergeCell ref="L36:L37"/>
    <mergeCell ref="H32:H33"/>
    <mergeCell ref="R48:R49"/>
    <mergeCell ref="R34:R35"/>
    <mergeCell ref="P40:P41"/>
    <mergeCell ref="J48:J49"/>
    <mergeCell ref="L40:L41"/>
    <mergeCell ref="L42:L43"/>
    <mergeCell ref="L48:L49"/>
    <mergeCell ref="L46:L47"/>
    <mergeCell ref="L32:L33"/>
    <mergeCell ref="T22:T23"/>
    <mergeCell ref="R12:R13"/>
    <mergeCell ref="R6:R7"/>
    <mergeCell ref="P10:P11"/>
    <mergeCell ref="R16:R17"/>
    <mergeCell ref="P6:P7"/>
    <mergeCell ref="P8:P9"/>
    <mergeCell ref="L10:L11"/>
    <mergeCell ref="P18:P19"/>
    <mergeCell ref="N22:N23"/>
    <mergeCell ref="L20:L21"/>
    <mergeCell ref="P20:P21"/>
    <mergeCell ref="N12:N13"/>
    <mergeCell ref="P16:P17"/>
    <mergeCell ref="P12:P13"/>
    <mergeCell ref="L16:L17"/>
    <mergeCell ref="L18:L19"/>
    <mergeCell ref="R20:R21"/>
    <mergeCell ref="R22:R23"/>
    <mergeCell ref="M16:M25"/>
    <mergeCell ref="L24:L25"/>
    <mergeCell ref="N18:N19"/>
    <mergeCell ref="P22:P23"/>
    <mergeCell ref="R18:R19"/>
    <mergeCell ref="P2:Y2"/>
    <mergeCell ref="L4:L5"/>
    <mergeCell ref="N4:N5"/>
    <mergeCell ref="V10:V11"/>
    <mergeCell ref="X12:X13"/>
    <mergeCell ref="T6:T7"/>
    <mergeCell ref="V6:V7"/>
    <mergeCell ref="X8:X9"/>
    <mergeCell ref="X10:X11"/>
    <mergeCell ref="T10:T11"/>
    <mergeCell ref="T4:T5"/>
    <mergeCell ref="X4:X5"/>
    <mergeCell ref="V4:V5"/>
    <mergeCell ref="N8:N9"/>
    <mergeCell ref="Q4:Q13"/>
    <mergeCell ref="P4:P5"/>
    <mergeCell ref="R4:R5"/>
    <mergeCell ref="N6:N7"/>
    <mergeCell ref="T16:T17"/>
    <mergeCell ref="V16:V17"/>
    <mergeCell ref="X16:X17"/>
    <mergeCell ref="H12:H13"/>
    <mergeCell ref="A6:A7"/>
    <mergeCell ref="D6:D7"/>
    <mergeCell ref="B8:B9"/>
    <mergeCell ref="D8:D9"/>
    <mergeCell ref="F8:F9"/>
    <mergeCell ref="J6:J7"/>
    <mergeCell ref="R8:R9"/>
    <mergeCell ref="R10:R11"/>
    <mergeCell ref="X6:X7"/>
    <mergeCell ref="H10:H11"/>
    <mergeCell ref="L8:L9"/>
    <mergeCell ref="N10:N11"/>
    <mergeCell ref="T8:T9"/>
    <mergeCell ref="V8:V9"/>
    <mergeCell ref="J8:J9"/>
    <mergeCell ref="L6:L7"/>
    <mergeCell ref="H8:H9"/>
    <mergeCell ref="J10:J11"/>
    <mergeCell ref="V12:V13"/>
    <mergeCell ref="T12:T13"/>
    <mergeCell ref="C2:O2"/>
    <mergeCell ref="N16:N17"/>
    <mergeCell ref="N20:N21"/>
    <mergeCell ref="H16:H17"/>
    <mergeCell ref="H22:H23"/>
    <mergeCell ref="H6:H7"/>
    <mergeCell ref="A12:A13"/>
    <mergeCell ref="A10:A11"/>
    <mergeCell ref="D10:D11"/>
    <mergeCell ref="F10:F11"/>
    <mergeCell ref="B6:B7"/>
    <mergeCell ref="D16:D17"/>
    <mergeCell ref="B16:B17"/>
    <mergeCell ref="B20:B21"/>
    <mergeCell ref="B22:B23"/>
    <mergeCell ref="B18:B19"/>
    <mergeCell ref="F18:F19"/>
    <mergeCell ref="A8:A9"/>
    <mergeCell ref="F20:F21"/>
    <mergeCell ref="D18:D19"/>
    <mergeCell ref="D20:D21"/>
    <mergeCell ref="J12:J13"/>
    <mergeCell ref="F12:F13"/>
    <mergeCell ref="J4:J5"/>
    <mergeCell ref="B10:B11"/>
    <mergeCell ref="B12:B13"/>
    <mergeCell ref="F6:F7"/>
    <mergeCell ref="D12:D13"/>
    <mergeCell ref="A22:A23"/>
    <mergeCell ref="A4:A5"/>
    <mergeCell ref="D4:D5"/>
    <mergeCell ref="H4:H5"/>
    <mergeCell ref="B4:B5"/>
    <mergeCell ref="F4:F5"/>
    <mergeCell ref="A24:A25"/>
    <mergeCell ref="J30:J31"/>
    <mergeCell ref="R36:R37"/>
    <mergeCell ref="A34:A35"/>
    <mergeCell ref="A30:A31"/>
    <mergeCell ref="A20:A21"/>
    <mergeCell ref="A18:A19"/>
    <mergeCell ref="A16:A17"/>
    <mergeCell ref="L12:L13"/>
    <mergeCell ref="J22:J23"/>
    <mergeCell ref="F16:F17"/>
    <mergeCell ref="H20:H21"/>
    <mergeCell ref="L22:L23"/>
    <mergeCell ref="H18:H19"/>
    <mergeCell ref="N24:N25"/>
    <mergeCell ref="J20:J21"/>
    <mergeCell ref="J24:J25"/>
    <mergeCell ref="J18:J19"/>
    <mergeCell ref="K16:K25"/>
    <mergeCell ref="J16:J17"/>
    <mergeCell ref="R24:R25"/>
    <mergeCell ref="P32:P33"/>
    <mergeCell ref="P34:P35"/>
    <mergeCell ref="J36:J37"/>
    <mergeCell ref="D46:D47"/>
    <mergeCell ref="D40:D41"/>
    <mergeCell ref="B28:B29"/>
    <mergeCell ref="P24:P25"/>
    <mergeCell ref="R30:R31"/>
    <mergeCell ref="F46:F47"/>
    <mergeCell ref="F42:F43"/>
    <mergeCell ref="F40:F41"/>
    <mergeCell ref="N44:N45"/>
    <mergeCell ref="J44:J45"/>
    <mergeCell ref="F34:F35"/>
    <mergeCell ref="F36:F37"/>
    <mergeCell ref="H42:H43"/>
    <mergeCell ref="L34:L35"/>
    <mergeCell ref="J42:J43"/>
    <mergeCell ref="F44:F45"/>
    <mergeCell ref="H46:H47"/>
    <mergeCell ref="J32:J33"/>
    <mergeCell ref="J34:J35"/>
    <mergeCell ref="N30:N31"/>
    <mergeCell ref="R32:R33"/>
    <mergeCell ref="A32:A33"/>
    <mergeCell ref="A48:A49"/>
    <mergeCell ref="D48:D49"/>
    <mergeCell ref="D34:D35"/>
    <mergeCell ref="D30:D31"/>
    <mergeCell ref="B40:B41"/>
    <mergeCell ref="B42:B43"/>
    <mergeCell ref="B48:B49"/>
    <mergeCell ref="B30:B31"/>
    <mergeCell ref="B32:B33"/>
    <mergeCell ref="B34:B35"/>
    <mergeCell ref="B46:B47"/>
    <mergeCell ref="B44:B45"/>
    <mergeCell ref="A40:A41"/>
    <mergeCell ref="A46:A47"/>
    <mergeCell ref="A44:A45"/>
    <mergeCell ref="A42:A43"/>
    <mergeCell ref="D42:D43"/>
    <mergeCell ref="D36:D37"/>
    <mergeCell ref="C28:C37"/>
    <mergeCell ref="D28:D29"/>
    <mergeCell ref="A28:A29"/>
    <mergeCell ref="A36:A37"/>
    <mergeCell ref="D44:D45"/>
    <mergeCell ref="V28:V29"/>
    <mergeCell ref="X22:X23"/>
    <mergeCell ref="W40:W49"/>
    <mergeCell ref="W28:W37"/>
    <mergeCell ref="V30:V31"/>
    <mergeCell ref="V32:V33"/>
    <mergeCell ref="F28:F29"/>
    <mergeCell ref="B36:B37"/>
    <mergeCell ref="D22:D23"/>
    <mergeCell ref="B24:B25"/>
    <mergeCell ref="F48:F49"/>
    <mergeCell ref="H44:H45"/>
    <mergeCell ref="D24:D25"/>
    <mergeCell ref="D32:D33"/>
    <mergeCell ref="H24:H25"/>
    <mergeCell ref="F24:F25"/>
    <mergeCell ref="F22:F23"/>
    <mergeCell ref="H34:H35"/>
    <mergeCell ref="F30:F31"/>
    <mergeCell ref="F32:F33"/>
    <mergeCell ref="H48:H49"/>
    <mergeCell ref="H30:H31"/>
    <mergeCell ref="H36:H37"/>
    <mergeCell ref="H40:H41"/>
    <mergeCell ref="X48:X49"/>
    <mergeCell ref="V36:V37"/>
    <mergeCell ref="V48:V49"/>
    <mergeCell ref="X40:X41"/>
    <mergeCell ref="X46:X47"/>
    <mergeCell ref="V46:V47"/>
    <mergeCell ref="T40:T41"/>
    <mergeCell ref="T46:T47"/>
    <mergeCell ref="T48:T49"/>
    <mergeCell ref="T42:T43"/>
    <mergeCell ref="T44:T45"/>
    <mergeCell ref="V40:V41"/>
    <mergeCell ref="V42:V43"/>
    <mergeCell ref="V44:V45"/>
    <mergeCell ref="X42:X43"/>
    <mergeCell ref="X36:X37"/>
    <mergeCell ref="T36:T37"/>
    <mergeCell ref="B1:Y1"/>
    <mergeCell ref="Q28:Q29"/>
    <mergeCell ref="U34:U35"/>
    <mergeCell ref="G40:G41"/>
    <mergeCell ref="T32:T33"/>
    <mergeCell ref="T24:T25"/>
    <mergeCell ref="X44:X45"/>
    <mergeCell ref="T34:T35"/>
    <mergeCell ref="T30:T31"/>
    <mergeCell ref="V34:V35"/>
    <mergeCell ref="T18:T19"/>
    <mergeCell ref="V20:V21"/>
    <mergeCell ref="T28:T29"/>
    <mergeCell ref="X24:X25"/>
    <mergeCell ref="V18:V19"/>
    <mergeCell ref="V22:V23"/>
    <mergeCell ref="X18:X19"/>
    <mergeCell ref="V24:V25"/>
    <mergeCell ref="X20:X21"/>
    <mergeCell ref="X28:X29"/>
    <mergeCell ref="X30:X31"/>
    <mergeCell ref="X32:X33"/>
    <mergeCell ref="X34:X35"/>
    <mergeCell ref="T20:T21"/>
  </mergeCells>
  <phoneticPr fontId="0" type="noConversion"/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selection activeCell="F12" sqref="F12"/>
    </sheetView>
  </sheetViews>
  <sheetFormatPr defaultColWidth="8.85546875" defaultRowHeight="12.75" x14ac:dyDescent="0.2"/>
  <cols>
    <col min="1" max="1" width="15.7109375" style="2" bestFit="1" customWidth="1"/>
    <col min="2" max="2" width="3.5703125" style="2" bestFit="1" customWidth="1"/>
    <col min="3" max="3" width="9.140625" style="2" bestFit="1" customWidth="1"/>
    <col min="4" max="4" width="3.140625" style="2" bestFit="1" customWidth="1"/>
    <col min="5" max="5" width="4" style="2" customWidth="1"/>
    <col min="6" max="6" width="9.140625" style="2" bestFit="1" customWidth="1"/>
    <col min="7" max="33" width="8.7109375" style="2" customWidth="1"/>
    <col min="34" max="16384" width="8.85546875" style="2"/>
  </cols>
  <sheetData>
    <row r="1" spans="1:33" x14ac:dyDescent="0.2">
      <c r="A1" s="2" t="s">
        <v>44</v>
      </c>
    </row>
    <row r="2" spans="1:33" x14ac:dyDescent="0.2">
      <c r="A2" s="2" t="s">
        <v>45</v>
      </c>
    </row>
    <row r="3" spans="1:33" x14ac:dyDescent="0.2">
      <c r="A3" s="2" t="s">
        <v>83</v>
      </c>
    </row>
    <row r="5" spans="1:33" ht="72.75" x14ac:dyDescent="0.2">
      <c r="A5" s="201"/>
      <c r="B5" s="201"/>
      <c r="C5" s="201"/>
      <c r="D5" s="201"/>
      <c r="E5" s="201"/>
      <c r="G5" s="3" t="s">
        <v>46</v>
      </c>
      <c r="H5" s="4" t="s">
        <v>47</v>
      </c>
      <c r="I5" s="4" t="s">
        <v>48</v>
      </c>
      <c r="J5" s="4" t="s">
        <v>49</v>
      </c>
      <c r="K5" s="4" t="s">
        <v>50</v>
      </c>
      <c r="L5" s="4" t="s">
        <v>51</v>
      </c>
      <c r="M5" s="4" t="s">
        <v>52</v>
      </c>
      <c r="N5" s="4" t="s">
        <v>53</v>
      </c>
      <c r="O5" s="4" t="s">
        <v>54</v>
      </c>
      <c r="P5" s="4" t="s">
        <v>55</v>
      </c>
      <c r="Q5" s="4" t="s">
        <v>56</v>
      </c>
      <c r="R5" s="4" t="s">
        <v>57</v>
      </c>
      <c r="S5" s="4" t="s">
        <v>58</v>
      </c>
      <c r="T5" s="4" t="s">
        <v>59</v>
      </c>
      <c r="U5" s="4" t="s">
        <v>60</v>
      </c>
      <c r="V5" s="4" t="s">
        <v>61</v>
      </c>
      <c r="W5" s="4" t="s">
        <v>62</v>
      </c>
      <c r="X5" s="4" t="s">
        <v>63</v>
      </c>
      <c r="Y5" s="4" t="s">
        <v>64</v>
      </c>
      <c r="Z5" s="4" t="s">
        <v>65</v>
      </c>
      <c r="AA5" s="4" t="s">
        <v>66</v>
      </c>
      <c r="AB5" s="4" t="s">
        <v>67</v>
      </c>
      <c r="AC5" s="4" t="s">
        <v>68</v>
      </c>
      <c r="AD5" s="4" t="s">
        <v>69</v>
      </c>
      <c r="AE5" s="4" t="s">
        <v>70</v>
      </c>
      <c r="AF5" s="4" t="s">
        <v>71</v>
      </c>
      <c r="AG5" s="4" t="s">
        <v>72</v>
      </c>
    </row>
    <row r="6" spans="1:33" s="12" customFormat="1" x14ac:dyDescent="0.2">
      <c r="A6" s="5" t="s">
        <v>30</v>
      </c>
      <c r="B6" s="6"/>
      <c r="C6" s="7"/>
      <c r="D6" s="8"/>
      <c r="E6" s="8"/>
      <c r="F6" s="9"/>
      <c r="G6" s="10">
        <f t="shared" ref="G6:AG6" si="0">SUM(G7:G11)</f>
        <v>25</v>
      </c>
      <c r="H6" s="11">
        <v>25.25</v>
      </c>
      <c r="I6" s="11">
        <f t="shared" si="0"/>
        <v>24.5</v>
      </c>
      <c r="J6" s="11">
        <v>25</v>
      </c>
      <c r="K6" s="11">
        <f t="shared" si="0"/>
        <v>25</v>
      </c>
      <c r="L6" s="11">
        <v>25.5</v>
      </c>
      <c r="M6" s="11">
        <f t="shared" si="0"/>
        <v>24.5</v>
      </c>
      <c r="N6" s="11">
        <f t="shared" si="0"/>
        <v>0</v>
      </c>
      <c r="O6" s="11">
        <f t="shared" si="0"/>
        <v>25</v>
      </c>
      <c r="P6" s="11">
        <f t="shared" si="0"/>
        <v>0</v>
      </c>
      <c r="Q6" s="11">
        <f t="shared" si="0"/>
        <v>0</v>
      </c>
      <c r="R6" s="11">
        <f t="shared" si="0"/>
        <v>0</v>
      </c>
      <c r="S6" s="11">
        <f t="shared" si="0"/>
        <v>24.5</v>
      </c>
      <c r="T6" s="11">
        <f t="shared" si="0"/>
        <v>0</v>
      </c>
      <c r="U6" s="11">
        <f t="shared" si="0"/>
        <v>24.25</v>
      </c>
      <c r="V6" s="11">
        <f t="shared" si="0"/>
        <v>24.5</v>
      </c>
      <c r="W6" s="11">
        <f t="shared" si="0"/>
        <v>0</v>
      </c>
      <c r="X6" s="11">
        <f t="shared" si="0"/>
        <v>25</v>
      </c>
      <c r="Y6" s="11">
        <f t="shared" si="0"/>
        <v>0</v>
      </c>
      <c r="Z6" s="11">
        <f t="shared" si="0"/>
        <v>0</v>
      </c>
      <c r="AA6" s="11">
        <f t="shared" si="0"/>
        <v>24.75</v>
      </c>
      <c r="AB6" s="11">
        <f t="shared" si="0"/>
        <v>0</v>
      </c>
      <c r="AC6" s="11">
        <f t="shared" si="0"/>
        <v>24.5</v>
      </c>
      <c r="AD6" s="11">
        <f t="shared" si="0"/>
        <v>24.5</v>
      </c>
      <c r="AE6" s="11">
        <f t="shared" si="0"/>
        <v>0</v>
      </c>
      <c r="AF6" s="11">
        <f t="shared" si="0"/>
        <v>0</v>
      </c>
      <c r="AG6" s="11">
        <f t="shared" si="0"/>
        <v>25</v>
      </c>
    </row>
    <row r="7" spans="1:33" x14ac:dyDescent="0.2">
      <c r="A7" s="13"/>
      <c r="B7" s="14"/>
      <c r="C7" s="15"/>
      <c r="D7" s="16"/>
      <c r="E7" s="16"/>
      <c r="F7" s="17" t="s">
        <v>73</v>
      </c>
      <c r="G7" s="18">
        <v>5</v>
      </c>
      <c r="H7" s="1">
        <v>5.75</v>
      </c>
      <c r="I7" s="1">
        <v>5.5</v>
      </c>
      <c r="J7" s="1">
        <v>5</v>
      </c>
      <c r="K7" s="1">
        <v>5.25</v>
      </c>
      <c r="L7" s="1">
        <v>5.5</v>
      </c>
      <c r="M7" s="1">
        <v>5.5</v>
      </c>
      <c r="N7" s="1"/>
      <c r="O7" s="1">
        <v>5</v>
      </c>
      <c r="P7" s="1"/>
      <c r="Q7" s="1"/>
      <c r="R7" s="1"/>
      <c r="S7" s="1">
        <v>5.5</v>
      </c>
      <c r="T7" s="1"/>
      <c r="U7" s="1">
        <v>5.5</v>
      </c>
      <c r="V7" s="1">
        <v>5.5</v>
      </c>
      <c r="W7" s="1"/>
      <c r="X7" s="1">
        <v>5.25</v>
      </c>
      <c r="Y7" s="1"/>
      <c r="Z7" s="1"/>
      <c r="AA7" s="1">
        <v>5.5</v>
      </c>
      <c r="AB7" s="1"/>
      <c r="AC7" s="1">
        <v>5.5</v>
      </c>
      <c r="AD7" s="1">
        <v>5.5</v>
      </c>
      <c r="AE7" s="1"/>
      <c r="AF7" s="1"/>
      <c r="AG7" s="1">
        <v>5</v>
      </c>
    </row>
    <row r="8" spans="1:33" x14ac:dyDescent="0.2">
      <c r="A8" s="13"/>
      <c r="B8" s="14"/>
      <c r="C8" s="15"/>
      <c r="D8" s="16"/>
      <c r="E8" s="16"/>
      <c r="F8" s="17" t="s">
        <v>74</v>
      </c>
      <c r="G8" s="18">
        <v>5</v>
      </c>
      <c r="H8" s="1">
        <v>5.75</v>
      </c>
      <c r="I8" s="1">
        <v>5.5</v>
      </c>
      <c r="J8" s="1">
        <v>5</v>
      </c>
      <c r="K8" s="1">
        <v>5.25</v>
      </c>
      <c r="L8" s="1">
        <v>5.5</v>
      </c>
      <c r="M8" s="1">
        <v>5.5</v>
      </c>
      <c r="N8" s="1"/>
      <c r="O8" s="1">
        <v>5</v>
      </c>
      <c r="P8" s="1"/>
      <c r="Q8" s="1"/>
      <c r="R8" s="1"/>
      <c r="S8" s="1">
        <v>5.5</v>
      </c>
      <c r="T8" s="1"/>
      <c r="U8" s="1">
        <v>5.5</v>
      </c>
      <c r="V8" s="1">
        <v>5.5</v>
      </c>
      <c r="W8" s="1"/>
      <c r="X8" s="1">
        <v>5.25</v>
      </c>
      <c r="Y8" s="1"/>
      <c r="Z8" s="1"/>
      <c r="AA8" s="1">
        <v>5.5</v>
      </c>
      <c r="AB8" s="1"/>
      <c r="AC8" s="1">
        <v>5.5</v>
      </c>
      <c r="AD8" s="1">
        <v>5.5</v>
      </c>
      <c r="AE8" s="1"/>
      <c r="AF8" s="1"/>
      <c r="AG8" s="1">
        <v>5</v>
      </c>
    </row>
    <row r="9" spans="1:33" x14ac:dyDescent="0.2">
      <c r="A9" s="13"/>
      <c r="B9" s="14"/>
      <c r="C9" s="15"/>
      <c r="D9" s="16"/>
      <c r="E9" s="16"/>
      <c r="F9" s="17" t="s">
        <v>75</v>
      </c>
      <c r="G9" s="18">
        <v>5</v>
      </c>
      <c r="H9" s="1">
        <v>4</v>
      </c>
      <c r="I9" s="1">
        <v>4</v>
      </c>
      <c r="J9" s="1">
        <v>5</v>
      </c>
      <c r="K9" s="1">
        <v>4</v>
      </c>
      <c r="L9" s="1">
        <v>3.5</v>
      </c>
      <c r="M9" s="1">
        <v>4</v>
      </c>
      <c r="N9" s="1"/>
      <c r="O9" s="1">
        <v>5</v>
      </c>
      <c r="P9" s="1"/>
      <c r="Q9" s="1"/>
      <c r="R9" s="1"/>
      <c r="S9" s="1">
        <v>4</v>
      </c>
      <c r="T9" s="1"/>
      <c r="U9" s="1">
        <v>4</v>
      </c>
      <c r="V9" s="1">
        <v>4</v>
      </c>
      <c r="W9" s="1"/>
      <c r="X9" s="1">
        <v>4</v>
      </c>
      <c r="Y9" s="1"/>
      <c r="Z9" s="1"/>
      <c r="AA9" s="1">
        <v>3.75</v>
      </c>
      <c r="AB9" s="1"/>
      <c r="AC9" s="1">
        <v>4</v>
      </c>
      <c r="AD9" s="1">
        <v>4</v>
      </c>
      <c r="AE9" s="1"/>
      <c r="AF9" s="1"/>
      <c r="AG9" s="1">
        <v>5</v>
      </c>
    </row>
    <row r="10" spans="1:33" x14ac:dyDescent="0.2">
      <c r="A10" s="13"/>
      <c r="B10" s="14"/>
      <c r="C10" s="15"/>
      <c r="D10" s="16"/>
      <c r="E10" s="16"/>
      <c r="F10" s="17" t="s">
        <v>76</v>
      </c>
      <c r="G10" s="18">
        <v>5</v>
      </c>
      <c r="H10" s="1">
        <v>5.75</v>
      </c>
      <c r="I10" s="1">
        <v>5.5</v>
      </c>
      <c r="J10" s="1">
        <v>5</v>
      </c>
      <c r="K10" s="1">
        <v>5.25</v>
      </c>
      <c r="L10" s="1">
        <v>5.5</v>
      </c>
      <c r="M10" s="1">
        <v>5.5</v>
      </c>
      <c r="N10" s="1"/>
      <c r="O10" s="1">
        <v>5</v>
      </c>
      <c r="P10" s="1"/>
      <c r="Q10" s="1"/>
      <c r="R10" s="1"/>
      <c r="S10" s="1">
        <v>5.5</v>
      </c>
      <c r="T10" s="1"/>
      <c r="U10" s="1">
        <v>5.25</v>
      </c>
      <c r="V10" s="1">
        <v>5.5</v>
      </c>
      <c r="W10" s="1"/>
      <c r="X10" s="1">
        <v>5.25</v>
      </c>
      <c r="Y10" s="1"/>
      <c r="Z10" s="1"/>
      <c r="AA10" s="1">
        <v>5.5</v>
      </c>
      <c r="AB10" s="1"/>
      <c r="AC10" s="1">
        <v>5.5</v>
      </c>
      <c r="AD10" s="1">
        <v>5.5</v>
      </c>
      <c r="AE10" s="1"/>
      <c r="AF10" s="1"/>
      <c r="AG10" s="1">
        <v>5</v>
      </c>
    </row>
    <row r="11" spans="1:33" x14ac:dyDescent="0.2">
      <c r="A11" s="13"/>
      <c r="B11" s="14"/>
      <c r="C11" s="15"/>
      <c r="D11" s="16"/>
      <c r="E11" s="16"/>
      <c r="F11" s="17" t="s">
        <v>77</v>
      </c>
      <c r="G11" s="18">
        <v>5</v>
      </c>
      <c r="H11" s="1">
        <v>4</v>
      </c>
      <c r="I11" s="1">
        <v>4</v>
      </c>
      <c r="J11" s="1">
        <v>5</v>
      </c>
      <c r="K11" s="1">
        <v>5.25</v>
      </c>
      <c r="L11" s="1">
        <v>5.5</v>
      </c>
      <c r="M11" s="1">
        <v>4</v>
      </c>
      <c r="N11" s="1"/>
      <c r="O11" s="1">
        <v>5</v>
      </c>
      <c r="P11" s="1"/>
      <c r="Q11" s="1"/>
      <c r="R11" s="1"/>
      <c r="S11" s="1">
        <v>4</v>
      </c>
      <c r="T11" s="1"/>
      <c r="U11" s="1">
        <v>4</v>
      </c>
      <c r="V11" s="1">
        <v>4</v>
      </c>
      <c r="W11" s="1"/>
      <c r="X11" s="1">
        <v>5.25</v>
      </c>
      <c r="Y11" s="1"/>
      <c r="Z11" s="1"/>
      <c r="AA11" s="1">
        <v>4.5</v>
      </c>
      <c r="AB11" s="1"/>
      <c r="AC11" s="1">
        <v>4</v>
      </c>
      <c r="AD11" s="1">
        <v>4</v>
      </c>
      <c r="AE11" s="1"/>
      <c r="AF11" s="1"/>
      <c r="AG11" s="1">
        <v>5</v>
      </c>
    </row>
    <row r="12" spans="1:33" x14ac:dyDescent="0.2">
      <c r="A12" s="13" t="s">
        <v>78</v>
      </c>
      <c r="B12" s="14"/>
      <c r="C12" s="15"/>
      <c r="D12" s="16"/>
      <c r="E12" s="16"/>
      <c r="F12" s="19"/>
      <c r="G12" s="18">
        <f t="shared" ref="G12:AG12" si="1">52*G6</f>
        <v>1300</v>
      </c>
      <c r="H12" s="20">
        <f t="shared" si="1"/>
        <v>1313</v>
      </c>
      <c r="I12" s="20">
        <f t="shared" si="1"/>
        <v>1274</v>
      </c>
      <c r="J12" s="20">
        <f t="shared" si="1"/>
        <v>1300</v>
      </c>
      <c r="K12" s="20">
        <f t="shared" si="1"/>
        <v>1300</v>
      </c>
      <c r="L12" s="20">
        <f t="shared" si="1"/>
        <v>1326</v>
      </c>
      <c r="M12" s="20">
        <f t="shared" si="1"/>
        <v>1274</v>
      </c>
      <c r="N12" s="20">
        <f t="shared" si="1"/>
        <v>0</v>
      </c>
      <c r="O12" s="20">
        <f t="shared" si="1"/>
        <v>1300</v>
      </c>
      <c r="P12" s="20">
        <f t="shared" si="1"/>
        <v>0</v>
      </c>
      <c r="Q12" s="20">
        <f t="shared" si="1"/>
        <v>0</v>
      </c>
      <c r="R12" s="20">
        <f t="shared" si="1"/>
        <v>0</v>
      </c>
      <c r="S12" s="20">
        <f t="shared" si="1"/>
        <v>1274</v>
      </c>
      <c r="T12" s="20">
        <f t="shared" si="1"/>
        <v>0</v>
      </c>
      <c r="U12" s="20">
        <f t="shared" si="1"/>
        <v>1261</v>
      </c>
      <c r="V12" s="20">
        <f t="shared" si="1"/>
        <v>1274</v>
      </c>
      <c r="W12" s="20">
        <f t="shared" si="1"/>
        <v>0</v>
      </c>
      <c r="X12" s="20">
        <f t="shared" si="1"/>
        <v>1300</v>
      </c>
      <c r="Y12" s="20">
        <f t="shared" si="1"/>
        <v>0</v>
      </c>
      <c r="Z12" s="20">
        <f t="shared" si="1"/>
        <v>0</v>
      </c>
      <c r="AA12" s="20">
        <f t="shared" si="1"/>
        <v>1287</v>
      </c>
      <c r="AB12" s="20">
        <f t="shared" si="1"/>
        <v>0</v>
      </c>
      <c r="AC12" s="20">
        <f t="shared" si="1"/>
        <v>1274</v>
      </c>
      <c r="AD12" s="20">
        <f t="shared" si="1"/>
        <v>1274</v>
      </c>
      <c r="AE12" s="20">
        <f t="shared" si="1"/>
        <v>0</v>
      </c>
      <c r="AF12" s="20">
        <f t="shared" si="1"/>
        <v>0</v>
      </c>
      <c r="AG12" s="20">
        <f t="shared" si="1"/>
        <v>1300</v>
      </c>
    </row>
    <row r="13" spans="1:33" x14ac:dyDescent="0.2">
      <c r="A13" s="13" t="s">
        <v>79</v>
      </c>
      <c r="B13" s="14"/>
      <c r="C13" s="15"/>
      <c r="D13" s="16"/>
      <c r="E13" s="16"/>
      <c r="F13" s="19"/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</row>
    <row r="14" spans="1:33" s="12" customFormat="1" x14ac:dyDescent="0.2">
      <c r="A14" s="5" t="s">
        <v>31</v>
      </c>
      <c r="B14" s="6"/>
      <c r="C14" s="7"/>
      <c r="D14" s="8"/>
      <c r="E14" s="8"/>
      <c r="F14" s="9"/>
      <c r="G14" s="10">
        <f t="shared" ref="G14:AG14" si="2">SUM(G12:G13)</f>
        <v>1300</v>
      </c>
      <c r="H14" s="11">
        <f t="shared" si="2"/>
        <v>1313</v>
      </c>
      <c r="I14" s="11">
        <f t="shared" si="2"/>
        <v>1274</v>
      </c>
      <c r="J14" s="11">
        <f t="shared" si="2"/>
        <v>1300</v>
      </c>
      <c r="K14" s="11">
        <f t="shared" si="2"/>
        <v>1300</v>
      </c>
      <c r="L14" s="11">
        <f t="shared" si="2"/>
        <v>1326</v>
      </c>
      <c r="M14" s="11">
        <f t="shared" si="2"/>
        <v>1274</v>
      </c>
      <c r="N14" s="11">
        <f t="shared" si="2"/>
        <v>0</v>
      </c>
      <c r="O14" s="11">
        <f t="shared" si="2"/>
        <v>1300</v>
      </c>
      <c r="P14" s="11">
        <f t="shared" si="2"/>
        <v>0</v>
      </c>
      <c r="Q14" s="11">
        <f t="shared" si="2"/>
        <v>0</v>
      </c>
      <c r="R14" s="11">
        <f t="shared" si="2"/>
        <v>0</v>
      </c>
      <c r="S14" s="11">
        <f t="shared" si="2"/>
        <v>1274</v>
      </c>
      <c r="T14" s="11">
        <f t="shared" si="2"/>
        <v>0</v>
      </c>
      <c r="U14" s="11">
        <f t="shared" si="2"/>
        <v>1261</v>
      </c>
      <c r="V14" s="11">
        <f t="shared" si="2"/>
        <v>1274</v>
      </c>
      <c r="W14" s="11">
        <f t="shared" si="2"/>
        <v>0</v>
      </c>
      <c r="X14" s="11">
        <f t="shared" si="2"/>
        <v>1300</v>
      </c>
      <c r="Y14" s="11">
        <f t="shared" si="2"/>
        <v>0</v>
      </c>
      <c r="Z14" s="11">
        <f t="shared" si="2"/>
        <v>0</v>
      </c>
      <c r="AA14" s="11">
        <f t="shared" si="2"/>
        <v>1287</v>
      </c>
      <c r="AB14" s="11">
        <f t="shared" si="2"/>
        <v>0</v>
      </c>
      <c r="AC14" s="11">
        <f t="shared" si="2"/>
        <v>1274</v>
      </c>
      <c r="AD14" s="11">
        <f t="shared" si="2"/>
        <v>1274</v>
      </c>
      <c r="AE14" s="11">
        <f t="shared" si="2"/>
        <v>0</v>
      </c>
      <c r="AF14" s="11">
        <f t="shared" si="2"/>
        <v>0</v>
      </c>
      <c r="AG14" s="11">
        <f t="shared" si="2"/>
        <v>1300</v>
      </c>
    </row>
    <row r="15" spans="1:33" s="12" customFormat="1" x14ac:dyDescent="0.2">
      <c r="A15" s="21" t="s">
        <v>32</v>
      </c>
      <c r="B15" s="22"/>
      <c r="C15" s="23"/>
      <c r="D15" s="24"/>
      <c r="E15" s="24"/>
      <c r="F15" s="25"/>
      <c r="G15" s="26">
        <v>940</v>
      </c>
      <c r="H15" s="27">
        <v>940</v>
      </c>
      <c r="I15" s="27">
        <v>940</v>
      </c>
      <c r="J15" s="27">
        <v>940</v>
      </c>
      <c r="K15" s="27">
        <v>940</v>
      </c>
      <c r="L15" s="27">
        <v>940</v>
      </c>
      <c r="M15" s="27">
        <v>940</v>
      </c>
      <c r="N15" s="27">
        <v>940</v>
      </c>
      <c r="O15" s="27">
        <v>940</v>
      </c>
      <c r="P15" s="27">
        <v>940</v>
      </c>
      <c r="Q15" s="27">
        <v>940</v>
      </c>
      <c r="R15" s="27">
        <v>940</v>
      </c>
      <c r="S15" s="27">
        <v>940</v>
      </c>
      <c r="T15" s="27">
        <v>940</v>
      </c>
      <c r="U15" s="27">
        <v>940</v>
      </c>
      <c r="V15" s="27">
        <v>940</v>
      </c>
      <c r="W15" s="27">
        <v>940</v>
      </c>
      <c r="X15" s="27">
        <v>940</v>
      </c>
      <c r="Y15" s="27">
        <v>940</v>
      </c>
      <c r="Z15" s="27">
        <v>940</v>
      </c>
      <c r="AA15" s="27">
        <v>940</v>
      </c>
      <c r="AB15" s="27">
        <v>940</v>
      </c>
      <c r="AC15" s="27">
        <v>940</v>
      </c>
      <c r="AD15" s="27">
        <v>940</v>
      </c>
      <c r="AE15" s="27">
        <v>940</v>
      </c>
      <c r="AF15" s="27">
        <v>940</v>
      </c>
      <c r="AG15" s="27">
        <v>940</v>
      </c>
    </row>
    <row r="16" spans="1:33" x14ac:dyDescent="0.2">
      <c r="A16" s="13" t="s">
        <v>33</v>
      </c>
      <c r="B16" s="28" t="s">
        <v>4</v>
      </c>
      <c r="C16" s="29">
        <v>44858</v>
      </c>
      <c r="D16" s="16" t="s">
        <v>34</v>
      </c>
      <c r="E16" s="30" t="s">
        <v>10</v>
      </c>
      <c r="F16" s="31">
        <v>44862</v>
      </c>
      <c r="G16" s="18">
        <f t="shared" ref="G16:AG16" si="3">G6</f>
        <v>25</v>
      </c>
      <c r="H16" s="20">
        <f t="shared" si="3"/>
        <v>25.25</v>
      </c>
      <c r="I16" s="20">
        <f t="shared" si="3"/>
        <v>24.5</v>
      </c>
      <c r="J16" s="20">
        <f t="shared" si="3"/>
        <v>25</v>
      </c>
      <c r="K16" s="20">
        <f t="shared" si="3"/>
        <v>25</v>
      </c>
      <c r="L16" s="20">
        <f t="shared" si="3"/>
        <v>25.5</v>
      </c>
      <c r="M16" s="20">
        <f t="shared" si="3"/>
        <v>24.5</v>
      </c>
      <c r="N16" s="20">
        <f t="shared" si="3"/>
        <v>0</v>
      </c>
      <c r="O16" s="20">
        <f t="shared" si="3"/>
        <v>25</v>
      </c>
      <c r="P16" s="20">
        <f t="shared" si="3"/>
        <v>0</v>
      </c>
      <c r="Q16" s="20">
        <f t="shared" si="3"/>
        <v>0</v>
      </c>
      <c r="R16" s="20">
        <f t="shared" si="3"/>
        <v>0</v>
      </c>
      <c r="S16" s="20">
        <f t="shared" si="3"/>
        <v>24.5</v>
      </c>
      <c r="T16" s="20">
        <f t="shared" si="3"/>
        <v>0</v>
      </c>
      <c r="U16" s="20">
        <f t="shared" si="3"/>
        <v>24.25</v>
      </c>
      <c r="V16" s="20">
        <f t="shared" si="3"/>
        <v>24.5</v>
      </c>
      <c r="W16" s="20">
        <f t="shared" si="3"/>
        <v>0</v>
      </c>
      <c r="X16" s="20">
        <f t="shared" si="3"/>
        <v>25</v>
      </c>
      <c r="Y16" s="20">
        <f t="shared" si="3"/>
        <v>0</v>
      </c>
      <c r="Z16" s="20">
        <f t="shared" si="3"/>
        <v>0</v>
      </c>
      <c r="AA16" s="20">
        <f t="shared" si="3"/>
        <v>24.75</v>
      </c>
      <c r="AB16" s="20">
        <f t="shared" si="3"/>
        <v>0</v>
      </c>
      <c r="AC16" s="20">
        <f t="shared" si="3"/>
        <v>24.5</v>
      </c>
      <c r="AD16" s="20">
        <f t="shared" si="3"/>
        <v>24.5</v>
      </c>
      <c r="AE16" s="20">
        <f t="shared" si="3"/>
        <v>0</v>
      </c>
      <c r="AF16" s="20">
        <f t="shared" si="3"/>
        <v>0</v>
      </c>
      <c r="AG16" s="20">
        <f t="shared" si="3"/>
        <v>25</v>
      </c>
    </row>
    <row r="17" spans="1:33" x14ac:dyDescent="0.2">
      <c r="A17" s="13" t="s">
        <v>16</v>
      </c>
      <c r="B17" s="28" t="s">
        <v>4</v>
      </c>
      <c r="C17" s="32">
        <v>44921</v>
      </c>
      <c r="D17" s="16" t="s">
        <v>34</v>
      </c>
      <c r="E17" s="30" t="s">
        <v>10</v>
      </c>
      <c r="F17" s="33">
        <v>44567</v>
      </c>
      <c r="G17" s="18">
        <f t="shared" ref="G17:AG17" si="4">2*G6</f>
        <v>50</v>
      </c>
      <c r="H17" s="20">
        <f t="shared" si="4"/>
        <v>50.5</v>
      </c>
      <c r="I17" s="20">
        <f t="shared" si="4"/>
        <v>49</v>
      </c>
      <c r="J17" s="20">
        <f t="shared" si="4"/>
        <v>50</v>
      </c>
      <c r="K17" s="20">
        <f t="shared" si="4"/>
        <v>50</v>
      </c>
      <c r="L17" s="20">
        <f t="shared" si="4"/>
        <v>51</v>
      </c>
      <c r="M17" s="20">
        <f t="shared" si="4"/>
        <v>49</v>
      </c>
      <c r="N17" s="20">
        <f t="shared" si="4"/>
        <v>0</v>
      </c>
      <c r="O17" s="20">
        <f t="shared" si="4"/>
        <v>50</v>
      </c>
      <c r="P17" s="20">
        <f t="shared" si="4"/>
        <v>0</v>
      </c>
      <c r="Q17" s="20">
        <f t="shared" si="4"/>
        <v>0</v>
      </c>
      <c r="R17" s="20">
        <f t="shared" si="4"/>
        <v>0</v>
      </c>
      <c r="S17" s="20">
        <f t="shared" si="4"/>
        <v>49</v>
      </c>
      <c r="T17" s="20">
        <f t="shared" si="4"/>
        <v>0</v>
      </c>
      <c r="U17" s="20">
        <f t="shared" si="4"/>
        <v>48.5</v>
      </c>
      <c r="V17" s="20">
        <f t="shared" si="4"/>
        <v>49</v>
      </c>
      <c r="W17" s="20">
        <f t="shared" si="4"/>
        <v>0</v>
      </c>
      <c r="X17" s="20">
        <f t="shared" si="4"/>
        <v>50</v>
      </c>
      <c r="Y17" s="20">
        <f t="shared" si="4"/>
        <v>0</v>
      </c>
      <c r="Z17" s="20">
        <f t="shared" si="4"/>
        <v>0</v>
      </c>
      <c r="AA17" s="20">
        <f t="shared" si="4"/>
        <v>49.5</v>
      </c>
      <c r="AB17" s="20">
        <f t="shared" si="4"/>
        <v>0</v>
      </c>
      <c r="AC17" s="20">
        <f t="shared" si="4"/>
        <v>49</v>
      </c>
      <c r="AD17" s="20">
        <f t="shared" si="4"/>
        <v>49</v>
      </c>
      <c r="AE17" s="20">
        <f t="shared" si="4"/>
        <v>0</v>
      </c>
      <c r="AF17" s="20">
        <f t="shared" si="4"/>
        <v>0</v>
      </c>
      <c r="AG17" s="20">
        <f t="shared" si="4"/>
        <v>50</v>
      </c>
    </row>
    <row r="18" spans="1:33" x14ac:dyDescent="0.2">
      <c r="A18" s="13" t="s">
        <v>35</v>
      </c>
      <c r="B18" s="28" t="s">
        <v>4</v>
      </c>
      <c r="C18" s="32">
        <v>44977</v>
      </c>
      <c r="D18" s="16" t="s">
        <v>34</v>
      </c>
      <c r="E18" s="30" t="s">
        <v>10</v>
      </c>
      <c r="F18" s="33">
        <v>44981</v>
      </c>
      <c r="G18" s="18">
        <f t="shared" ref="G18:AG19" si="5">G6</f>
        <v>25</v>
      </c>
      <c r="H18" s="20">
        <f t="shared" si="5"/>
        <v>25.25</v>
      </c>
      <c r="I18" s="20">
        <f t="shared" si="5"/>
        <v>24.5</v>
      </c>
      <c r="J18" s="20">
        <f t="shared" si="5"/>
        <v>25</v>
      </c>
      <c r="K18" s="20">
        <f t="shared" si="5"/>
        <v>25</v>
      </c>
      <c r="L18" s="20">
        <f t="shared" si="5"/>
        <v>25.5</v>
      </c>
      <c r="M18" s="20">
        <f t="shared" si="5"/>
        <v>24.5</v>
      </c>
      <c r="N18" s="20">
        <f t="shared" si="5"/>
        <v>0</v>
      </c>
      <c r="O18" s="20">
        <f t="shared" si="5"/>
        <v>25</v>
      </c>
      <c r="P18" s="20">
        <f t="shared" si="5"/>
        <v>0</v>
      </c>
      <c r="Q18" s="20">
        <f t="shared" si="5"/>
        <v>0</v>
      </c>
      <c r="R18" s="20">
        <f t="shared" si="5"/>
        <v>0</v>
      </c>
      <c r="S18" s="20">
        <f t="shared" si="5"/>
        <v>24.5</v>
      </c>
      <c r="T18" s="20">
        <f t="shared" si="5"/>
        <v>0</v>
      </c>
      <c r="U18" s="20">
        <f t="shared" si="5"/>
        <v>24.25</v>
      </c>
      <c r="V18" s="20">
        <f t="shared" si="5"/>
        <v>24.5</v>
      </c>
      <c r="W18" s="20">
        <f t="shared" si="5"/>
        <v>0</v>
      </c>
      <c r="X18" s="20">
        <f t="shared" si="5"/>
        <v>25</v>
      </c>
      <c r="Y18" s="20">
        <f t="shared" si="5"/>
        <v>0</v>
      </c>
      <c r="Z18" s="20">
        <f t="shared" si="5"/>
        <v>0</v>
      </c>
      <c r="AA18" s="20">
        <f t="shared" si="5"/>
        <v>24.75</v>
      </c>
      <c r="AB18" s="20">
        <f t="shared" si="5"/>
        <v>0</v>
      </c>
      <c r="AC18" s="20">
        <f t="shared" si="5"/>
        <v>24.5</v>
      </c>
      <c r="AD18" s="20">
        <f t="shared" si="5"/>
        <v>24.5</v>
      </c>
      <c r="AE18" s="20">
        <f t="shared" si="5"/>
        <v>0</v>
      </c>
      <c r="AF18" s="20">
        <f t="shared" si="5"/>
        <v>0</v>
      </c>
      <c r="AG18" s="20">
        <f t="shared" si="5"/>
        <v>25</v>
      </c>
    </row>
    <row r="19" spans="1:33" x14ac:dyDescent="0.2">
      <c r="A19" s="13" t="s">
        <v>21</v>
      </c>
      <c r="B19" s="28" t="s">
        <v>4</v>
      </c>
      <c r="C19" s="32">
        <v>45026</v>
      </c>
      <c r="D19" s="16"/>
      <c r="E19" s="30"/>
      <c r="F19" s="31"/>
      <c r="G19" s="18">
        <f t="shared" si="5"/>
        <v>5</v>
      </c>
      <c r="H19" s="20">
        <f t="shared" si="5"/>
        <v>5.75</v>
      </c>
      <c r="I19" s="20">
        <f t="shared" si="5"/>
        <v>5.5</v>
      </c>
      <c r="J19" s="20">
        <f t="shared" si="5"/>
        <v>5</v>
      </c>
      <c r="K19" s="20">
        <f t="shared" si="5"/>
        <v>5.25</v>
      </c>
      <c r="L19" s="20">
        <f t="shared" si="5"/>
        <v>5.5</v>
      </c>
      <c r="M19" s="20">
        <f t="shared" si="5"/>
        <v>5.5</v>
      </c>
      <c r="N19" s="20">
        <f t="shared" si="5"/>
        <v>0</v>
      </c>
      <c r="O19" s="20">
        <f t="shared" si="5"/>
        <v>5</v>
      </c>
      <c r="P19" s="20">
        <f t="shared" si="5"/>
        <v>0</v>
      </c>
      <c r="Q19" s="20">
        <f t="shared" si="5"/>
        <v>0</v>
      </c>
      <c r="R19" s="20">
        <f t="shared" si="5"/>
        <v>0</v>
      </c>
      <c r="S19" s="20">
        <f t="shared" si="5"/>
        <v>5.5</v>
      </c>
      <c r="T19" s="20">
        <f t="shared" si="5"/>
        <v>0</v>
      </c>
      <c r="U19" s="20">
        <f t="shared" si="5"/>
        <v>5.5</v>
      </c>
      <c r="V19" s="20">
        <f t="shared" si="5"/>
        <v>5.5</v>
      </c>
      <c r="W19" s="20">
        <f t="shared" si="5"/>
        <v>0</v>
      </c>
      <c r="X19" s="20">
        <f t="shared" si="5"/>
        <v>5.25</v>
      </c>
      <c r="Y19" s="20">
        <f t="shared" si="5"/>
        <v>0</v>
      </c>
      <c r="Z19" s="20">
        <f t="shared" si="5"/>
        <v>0</v>
      </c>
      <c r="AA19" s="20">
        <f t="shared" si="5"/>
        <v>5.5</v>
      </c>
      <c r="AB19" s="20">
        <f t="shared" si="5"/>
        <v>0</v>
      </c>
      <c r="AC19" s="20">
        <f t="shared" si="5"/>
        <v>5.5</v>
      </c>
      <c r="AD19" s="20">
        <f t="shared" si="5"/>
        <v>5.5</v>
      </c>
      <c r="AE19" s="20">
        <f t="shared" si="5"/>
        <v>0</v>
      </c>
      <c r="AF19" s="20">
        <f t="shared" si="5"/>
        <v>0</v>
      </c>
      <c r="AG19" s="20">
        <f t="shared" si="5"/>
        <v>5</v>
      </c>
    </row>
    <row r="20" spans="1:33" x14ac:dyDescent="0.2">
      <c r="A20" s="13" t="s">
        <v>36</v>
      </c>
      <c r="B20" s="28" t="s">
        <v>4</v>
      </c>
      <c r="C20" s="32">
        <v>45040</v>
      </c>
      <c r="D20" s="16" t="s">
        <v>34</v>
      </c>
      <c r="E20" s="30" t="s">
        <v>10</v>
      </c>
      <c r="F20" s="33">
        <v>45051</v>
      </c>
      <c r="G20" s="18">
        <f t="shared" ref="G20:AG20" si="6">2*G6</f>
        <v>50</v>
      </c>
      <c r="H20" s="20">
        <f t="shared" si="6"/>
        <v>50.5</v>
      </c>
      <c r="I20" s="20">
        <f t="shared" si="6"/>
        <v>49</v>
      </c>
      <c r="J20" s="20">
        <f t="shared" si="6"/>
        <v>50</v>
      </c>
      <c r="K20" s="20">
        <f t="shared" si="6"/>
        <v>50</v>
      </c>
      <c r="L20" s="20">
        <f t="shared" si="6"/>
        <v>51</v>
      </c>
      <c r="M20" s="20">
        <f t="shared" si="6"/>
        <v>49</v>
      </c>
      <c r="N20" s="20">
        <f t="shared" si="6"/>
        <v>0</v>
      </c>
      <c r="O20" s="20">
        <f t="shared" si="6"/>
        <v>50</v>
      </c>
      <c r="P20" s="20">
        <f t="shared" si="6"/>
        <v>0</v>
      </c>
      <c r="Q20" s="20">
        <f t="shared" si="6"/>
        <v>0</v>
      </c>
      <c r="R20" s="20">
        <f t="shared" si="6"/>
        <v>0</v>
      </c>
      <c r="S20" s="20">
        <f t="shared" si="6"/>
        <v>49</v>
      </c>
      <c r="T20" s="20">
        <f t="shared" si="6"/>
        <v>0</v>
      </c>
      <c r="U20" s="20">
        <f t="shared" si="6"/>
        <v>48.5</v>
      </c>
      <c r="V20" s="20">
        <f t="shared" si="6"/>
        <v>49</v>
      </c>
      <c r="W20" s="20">
        <f t="shared" si="6"/>
        <v>0</v>
      </c>
      <c r="X20" s="20">
        <f t="shared" si="6"/>
        <v>50</v>
      </c>
      <c r="Y20" s="20">
        <f t="shared" si="6"/>
        <v>0</v>
      </c>
      <c r="Z20" s="20">
        <f t="shared" si="6"/>
        <v>0</v>
      </c>
      <c r="AA20" s="20">
        <f t="shared" si="6"/>
        <v>49.5</v>
      </c>
      <c r="AB20" s="20">
        <f t="shared" si="6"/>
        <v>0</v>
      </c>
      <c r="AC20" s="20">
        <f t="shared" si="6"/>
        <v>49</v>
      </c>
      <c r="AD20" s="20">
        <f t="shared" si="6"/>
        <v>49</v>
      </c>
      <c r="AE20" s="20">
        <f t="shared" si="6"/>
        <v>0</v>
      </c>
      <c r="AF20" s="20">
        <f t="shared" si="6"/>
        <v>0</v>
      </c>
      <c r="AG20" s="20">
        <f t="shared" si="6"/>
        <v>50</v>
      </c>
    </row>
    <row r="21" spans="1:33" x14ac:dyDescent="0.2">
      <c r="A21" s="13" t="s">
        <v>29</v>
      </c>
      <c r="B21" s="34" t="s">
        <v>9</v>
      </c>
      <c r="C21" s="32">
        <v>45064</v>
      </c>
      <c r="D21" s="16" t="s">
        <v>34</v>
      </c>
      <c r="E21" s="14" t="s">
        <v>10</v>
      </c>
      <c r="F21" s="33">
        <v>45065</v>
      </c>
      <c r="G21" s="18">
        <f t="shared" ref="G21:AG21" si="7">G10+G11</f>
        <v>10</v>
      </c>
      <c r="H21" s="20">
        <f t="shared" si="7"/>
        <v>9.75</v>
      </c>
      <c r="I21" s="20">
        <f t="shared" si="7"/>
        <v>9.5</v>
      </c>
      <c r="J21" s="20">
        <f t="shared" si="7"/>
        <v>10</v>
      </c>
      <c r="K21" s="20">
        <f t="shared" si="7"/>
        <v>10.5</v>
      </c>
      <c r="L21" s="20">
        <f t="shared" si="7"/>
        <v>11</v>
      </c>
      <c r="M21" s="20">
        <f t="shared" si="7"/>
        <v>9.5</v>
      </c>
      <c r="N21" s="20">
        <f t="shared" si="7"/>
        <v>0</v>
      </c>
      <c r="O21" s="20">
        <f t="shared" si="7"/>
        <v>10</v>
      </c>
      <c r="P21" s="20">
        <f t="shared" si="7"/>
        <v>0</v>
      </c>
      <c r="Q21" s="20">
        <f t="shared" si="7"/>
        <v>0</v>
      </c>
      <c r="R21" s="20">
        <f t="shared" si="7"/>
        <v>0</v>
      </c>
      <c r="S21" s="20">
        <f t="shared" si="7"/>
        <v>9.5</v>
      </c>
      <c r="T21" s="20">
        <f t="shared" si="7"/>
        <v>0</v>
      </c>
      <c r="U21" s="20">
        <f t="shared" si="7"/>
        <v>9.25</v>
      </c>
      <c r="V21" s="20">
        <f t="shared" si="7"/>
        <v>9.5</v>
      </c>
      <c r="W21" s="20">
        <f t="shared" si="7"/>
        <v>0</v>
      </c>
      <c r="X21" s="20">
        <f t="shared" si="7"/>
        <v>10.5</v>
      </c>
      <c r="Y21" s="20">
        <f t="shared" si="7"/>
        <v>0</v>
      </c>
      <c r="Z21" s="20">
        <f t="shared" si="7"/>
        <v>0</v>
      </c>
      <c r="AA21" s="20">
        <f t="shared" si="7"/>
        <v>10</v>
      </c>
      <c r="AB21" s="20">
        <f t="shared" si="7"/>
        <v>0</v>
      </c>
      <c r="AC21" s="20">
        <f t="shared" si="7"/>
        <v>9.5</v>
      </c>
      <c r="AD21" s="20">
        <f t="shared" si="7"/>
        <v>9.5</v>
      </c>
      <c r="AE21" s="20">
        <f t="shared" si="7"/>
        <v>0</v>
      </c>
      <c r="AF21" s="20">
        <f t="shared" si="7"/>
        <v>0</v>
      </c>
      <c r="AG21" s="20">
        <f t="shared" si="7"/>
        <v>10</v>
      </c>
    </row>
    <row r="22" spans="1:33" x14ac:dyDescent="0.2">
      <c r="A22" s="13" t="s">
        <v>37</v>
      </c>
      <c r="B22" s="28" t="s">
        <v>4</v>
      </c>
      <c r="C22" s="32">
        <v>45075</v>
      </c>
      <c r="D22" s="16"/>
      <c r="E22" s="30"/>
      <c r="F22" s="31"/>
      <c r="G22" s="18">
        <f t="shared" ref="G22:AG22" si="8">G7</f>
        <v>5</v>
      </c>
      <c r="H22" s="20">
        <f t="shared" si="8"/>
        <v>5.75</v>
      </c>
      <c r="I22" s="20">
        <f t="shared" si="8"/>
        <v>5.5</v>
      </c>
      <c r="J22" s="20">
        <f t="shared" si="8"/>
        <v>5</v>
      </c>
      <c r="K22" s="20">
        <f t="shared" si="8"/>
        <v>5.25</v>
      </c>
      <c r="L22" s="20">
        <f t="shared" si="8"/>
        <v>5.5</v>
      </c>
      <c r="M22" s="20">
        <f t="shared" si="8"/>
        <v>5.5</v>
      </c>
      <c r="N22" s="20">
        <f t="shared" si="8"/>
        <v>0</v>
      </c>
      <c r="O22" s="20">
        <f t="shared" si="8"/>
        <v>5</v>
      </c>
      <c r="P22" s="20">
        <f t="shared" si="8"/>
        <v>0</v>
      </c>
      <c r="Q22" s="20">
        <f t="shared" si="8"/>
        <v>0</v>
      </c>
      <c r="R22" s="20">
        <f t="shared" si="8"/>
        <v>0</v>
      </c>
      <c r="S22" s="20">
        <f t="shared" si="8"/>
        <v>5.5</v>
      </c>
      <c r="T22" s="20">
        <f t="shared" si="8"/>
        <v>0</v>
      </c>
      <c r="U22" s="20">
        <f t="shared" si="8"/>
        <v>5.5</v>
      </c>
      <c r="V22" s="20">
        <f t="shared" si="8"/>
        <v>5.5</v>
      </c>
      <c r="W22" s="20">
        <f t="shared" si="8"/>
        <v>0</v>
      </c>
      <c r="X22" s="20">
        <f t="shared" si="8"/>
        <v>5.25</v>
      </c>
      <c r="Y22" s="20">
        <f t="shared" si="8"/>
        <v>0</v>
      </c>
      <c r="Z22" s="20">
        <f t="shared" si="8"/>
        <v>0</v>
      </c>
      <c r="AA22" s="20">
        <f t="shared" si="8"/>
        <v>5.5</v>
      </c>
      <c r="AB22" s="20">
        <f t="shared" si="8"/>
        <v>0</v>
      </c>
      <c r="AC22" s="20">
        <f t="shared" si="8"/>
        <v>5.5</v>
      </c>
      <c r="AD22" s="20">
        <f t="shared" si="8"/>
        <v>5.5</v>
      </c>
      <c r="AE22" s="20">
        <f t="shared" si="8"/>
        <v>0</v>
      </c>
      <c r="AF22" s="20">
        <f t="shared" si="8"/>
        <v>0</v>
      </c>
      <c r="AG22" s="20">
        <f t="shared" si="8"/>
        <v>5</v>
      </c>
    </row>
    <row r="23" spans="1:33" ht="13.5" thickBot="1" x14ac:dyDescent="0.25">
      <c r="A23" s="13" t="s">
        <v>38</v>
      </c>
      <c r="B23" s="28" t="s">
        <v>4</v>
      </c>
      <c r="C23" s="32">
        <v>45124</v>
      </c>
      <c r="D23" s="16" t="s">
        <v>34</v>
      </c>
      <c r="E23" s="30" t="s">
        <v>39</v>
      </c>
      <c r="F23" s="33">
        <v>45163</v>
      </c>
      <c r="G23" s="18">
        <f t="shared" ref="G23:AG23" si="9">6*G6</f>
        <v>150</v>
      </c>
      <c r="H23" s="20">
        <f t="shared" si="9"/>
        <v>151.5</v>
      </c>
      <c r="I23" s="20">
        <f t="shared" si="9"/>
        <v>147</v>
      </c>
      <c r="J23" s="20">
        <f t="shared" si="9"/>
        <v>150</v>
      </c>
      <c r="K23" s="20">
        <f t="shared" si="9"/>
        <v>150</v>
      </c>
      <c r="L23" s="20">
        <f t="shared" si="9"/>
        <v>153</v>
      </c>
      <c r="M23" s="20">
        <f t="shared" si="9"/>
        <v>147</v>
      </c>
      <c r="N23" s="20">
        <f t="shared" si="9"/>
        <v>0</v>
      </c>
      <c r="O23" s="20">
        <f t="shared" si="9"/>
        <v>150</v>
      </c>
      <c r="P23" s="20">
        <f t="shared" si="9"/>
        <v>0</v>
      </c>
      <c r="Q23" s="20">
        <f t="shared" si="9"/>
        <v>0</v>
      </c>
      <c r="R23" s="20">
        <f t="shared" si="9"/>
        <v>0</v>
      </c>
      <c r="S23" s="20">
        <f t="shared" si="9"/>
        <v>147</v>
      </c>
      <c r="T23" s="20">
        <f t="shared" si="9"/>
        <v>0</v>
      </c>
      <c r="U23" s="20">
        <f t="shared" si="9"/>
        <v>145.5</v>
      </c>
      <c r="V23" s="20">
        <f t="shared" si="9"/>
        <v>147</v>
      </c>
      <c r="W23" s="20">
        <f t="shared" si="9"/>
        <v>0</v>
      </c>
      <c r="X23" s="20">
        <f t="shared" si="9"/>
        <v>150</v>
      </c>
      <c r="Y23" s="20">
        <f t="shared" si="9"/>
        <v>0</v>
      </c>
      <c r="Z23" s="20">
        <f t="shared" si="9"/>
        <v>0</v>
      </c>
      <c r="AA23" s="20">
        <f t="shared" si="9"/>
        <v>148.5</v>
      </c>
      <c r="AB23" s="20">
        <f t="shared" si="9"/>
        <v>0</v>
      </c>
      <c r="AC23" s="20">
        <f t="shared" si="9"/>
        <v>147</v>
      </c>
      <c r="AD23" s="20">
        <f t="shared" si="9"/>
        <v>147</v>
      </c>
      <c r="AE23" s="20">
        <f t="shared" si="9"/>
        <v>0</v>
      </c>
      <c r="AF23" s="20">
        <f t="shared" si="9"/>
        <v>0</v>
      </c>
      <c r="AG23" s="20">
        <f t="shared" si="9"/>
        <v>150</v>
      </c>
    </row>
    <row r="24" spans="1:33" s="12" customFormat="1" ht="13.5" thickBot="1" x14ac:dyDescent="0.25">
      <c r="A24" s="35" t="s">
        <v>80</v>
      </c>
      <c r="B24" s="36"/>
      <c r="C24" s="37"/>
      <c r="D24" s="38"/>
      <c r="E24" s="38"/>
      <c r="F24" s="39"/>
      <c r="G24" s="40">
        <f t="shared" ref="G24:AG24" si="10">SUM(G16:G23)</f>
        <v>320</v>
      </c>
      <c r="H24" s="41">
        <f t="shared" si="10"/>
        <v>324.25</v>
      </c>
      <c r="I24" s="41">
        <f t="shared" si="10"/>
        <v>314.5</v>
      </c>
      <c r="J24" s="41">
        <f t="shared" si="10"/>
        <v>320</v>
      </c>
      <c r="K24" s="41">
        <f t="shared" si="10"/>
        <v>321</v>
      </c>
      <c r="L24" s="41">
        <f t="shared" si="10"/>
        <v>328</v>
      </c>
      <c r="M24" s="41">
        <f t="shared" si="10"/>
        <v>314.5</v>
      </c>
      <c r="N24" s="41">
        <f t="shared" si="10"/>
        <v>0</v>
      </c>
      <c r="O24" s="41">
        <f t="shared" si="10"/>
        <v>320</v>
      </c>
      <c r="P24" s="41">
        <f t="shared" si="10"/>
        <v>0</v>
      </c>
      <c r="Q24" s="41">
        <f t="shared" si="10"/>
        <v>0</v>
      </c>
      <c r="R24" s="41">
        <f t="shared" si="10"/>
        <v>0</v>
      </c>
      <c r="S24" s="41">
        <f t="shared" si="10"/>
        <v>314.5</v>
      </c>
      <c r="T24" s="41">
        <f t="shared" si="10"/>
        <v>0</v>
      </c>
      <c r="U24" s="41">
        <f t="shared" si="10"/>
        <v>311.25</v>
      </c>
      <c r="V24" s="41">
        <f t="shared" si="10"/>
        <v>314.5</v>
      </c>
      <c r="W24" s="41">
        <f t="shared" si="10"/>
        <v>0</v>
      </c>
      <c r="X24" s="41">
        <f t="shared" si="10"/>
        <v>321</v>
      </c>
      <c r="Y24" s="41">
        <f t="shared" si="10"/>
        <v>0</v>
      </c>
      <c r="Z24" s="41">
        <f t="shared" si="10"/>
        <v>0</v>
      </c>
      <c r="AA24" s="41">
        <f t="shared" si="10"/>
        <v>318</v>
      </c>
      <c r="AB24" s="41">
        <f t="shared" si="10"/>
        <v>0</v>
      </c>
      <c r="AC24" s="41">
        <f t="shared" si="10"/>
        <v>314.5</v>
      </c>
      <c r="AD24" s="41">
        <f t="shared" si="10"/>
        <v>314.5</v>
      </c>
      <c r="AE24" s="41">
        <f t="shared" si="10"/>
        <v>0</v>
      </c>
      <c r="AF24" s="41">
        <f t="shared" si="10"/>
        <v>0</v>
      </c>
      <c r="AG24" s="41">
        <f t="shared" si="10"/>
        <v>320</v>
      </c>
    </row>
    <row r="25" spans="1:33" s="12" customFormat="1" ht="14.25" thickTop="1" thickBot="1" x14ac:dyDescent="0.25">
      <c r="A25" s="42" t="s">
        <v>40</v>
      </c>
      <c r="B25" s="43"/>
      <c r="C25" s="44"/>
      <c r="D25" s="45"/>
      <c r="E25" s="45"/>
      <c r="F25" s="46"/>
      <c r="G25" s="47">
        <f t="shared" ref="G25:AG25" si="11">G14-G15-G24</f>
        <v>40</v>
      </c>
      <c r="H25" s="48">
        <f t="shared" si="11"/>
        <v>48.75</v>
      </c>
      <c r="I25" s="48">
        <f t="shared" si="11"/>
        <v>19.5</v>
      </c>
      <c r="J25" s="48">
        <f t="shared" si="11"/>
        <v>40</v>
      </c>
      <c r="K25" s="48">
        <f t="shared" si="11"/>
        <v>39</v>
      </c>
      <c r="L25" s="48">
        <f t="shared" si="11"/>
        <v>58</v>
      </c>
      <c r="M25" s="48">
        <f t="shared" si="11"/>
        <v>19.5</v>
      </c>
      <c r="N25" s="48">
        <f t="shared" si="11"/>
        <v>-940</v>
      </c>
      <c r="O25" s="48">
        <f t="shared" si="11"/>
        <v>40</v>
      </c>
      <c r="P25" s="48">
        <f t="shared" si="11"/>
        <v>-940</v>
      </c>
      <c r="Q25" s="48">
        <f t="shared" si="11"/>
        <v>-940</v>
      </c>
      <c r="R25" s="48">
        <f t="shared" si="11"/>
        <v>-940</v>
      </c>
      <c r="S25" s="48">
        <f t="shared" si="11"/>
        <v>19.5</v>
      </c>
      <c r="T25" s="48">
        <f t="shared" si="11"/>
        <v>-940</v>
      </c>
      <c r="U25" s="48">
        <f t="shared" si="11"/>
        <v>9.75</v>
      </c>
      <c r="V25" s="48">
        <f t="shared" si="11"/>
        <v>19.5</v>
      </c>
      <c r="W25" s="48">
        <f t="shared" si="11"/>
        <v>-940</v>
      </c>
      <c r="X25" s="48">
        <f t="shared" si="11"/>
        <v>39</v>
      </c>
      <c r="Y25" s="48">
        <f t="shared" si="11"/>
        <v>-940</v>
      </c>
      <c r="Z25" s="48">
        <f t="shared" si="11"/>
        <v>-940</v>
      </c>
      <c r="AA25" s="48">
        <f t="shared" si="11"/>
        <v>29</v>
      </c>
      <c r="AB25" s="48">
        <f t="shared" si="11"/>
        <v>-940</v>
      </c>
      <c r="AC25" s="48">
        <f t="shared" si="11"/>
        <v>19.5</v>
      </c>
      <c r="AD25" s="48">
        <f t="shared" si="11"/>
        <v>19.5</v>
      </c>
      <c r="AE25" s="48">
        <f t="shared" si="11"/>
        <v>-940</v>
      </c>
      <c r="AF25" s="48">
        <f t="shared" si="11"/>
        <v>-940</v>
      </c>
      <c r="AG25" s="48">
        <f t="shared" si="11"/>
        <v>40</v>
      </c>
    </row>
    <row r="26" spans="1:33" ht="14.25" thickTop="1" thickBot="1" x14ac:dyDescent="0.25">
      <c r="A26" s="2" t="s">
        <v>81</v>
      </c>
      <c r="B26" s="49" t="s">
        <v>8</v>
      </c>
      <c r="C26" s="50">
        <v>44839</v>
      </c>
      <c r="G26" s="51">
        <f t="shared" ref="G26:AG26" si="12">G9</f>
        <v>5</v>
      </c>
      <c r="H26" s="51">
        <f t="shared" si="12"/>
        <v>4</v>
      </c>
      <c r="I26" s="51">
        <f t="shared" si="12"/>
        <v>4</v>
      </c>
      <c r="J26" s="51">
        <f t="shared" si="12"/>
        <v>5</v>
      </c>
      <c r="K26" s="51">
        <f t="shared" si="12"/>
        <v>4</v>
      </c>
      <c r="L26" s="51">
        <f t="shared" si="12"/>
        <v>3.5</v>
      </c>
      <c r="M26" s="51">
        <f t="shared" si="12"/>
        <v>4</v>
      </c>
      <c r="N26" s="51">
        <f t="shared" si="12"/>
        <v>0</v>
      </c>
      <c r="O26" s="51">
        <f t="shared" si="12"/>
        <v>5</v>
      </c>
      <c r="P26" s="51">
        <f t="shared" si="12"/>
        <v>0</v>
      </c>
      <c r="Q26" s="51">
        <f t="shared" si="12"/>
        <v>0</v>
      </c>
      <c r="R26" s="51">
        <f t="shared" si="12"/>
        <v>0</v>
      </c>
      <c r="S26" s="51">
        <f t="shared" si="12"/>
        <v>4</v>
      </c>
      <c r="T26" s="51">
        <f t="shared" si="12"/>
        <v>0</v>
      </c>
      <c r="U26" s="51">
        <f t="shared" si="12"/>
        <v>4</v>
      </c>
      <c r="V26" s="51">
        <f t="shared" si="12"/>
        <v>4</v>
      </c>
      <c r="W26" s="51">
        <f t="shared" si="12"/>
        <v>0</v>
      </c>
      <c r="X26" s="51">
        <f t="shared" si="12"/>
        <v>4</v>
      </c>
      <c r="Y26" s="51">
        <f t="shared" si="12"/>
        <v>0</v>
      </c>
      <c r="Z26" s="51">
        <f t="shared" si="12"/>
        <v>0</v>
      </c>
      <c r="AA26" s="51">
        <f t="shared" si="12"/>
        <v>3.75</v>
      </c>
      <c r="AB26" s="51">
        <f t="shared" si="12"/>
        <v>0</v>
      </c>
      <c r="AC26" s="51">
        <f t="shared" si="12"/>
        <v>4</v>
      </c>
      <c r="AD26" s="51">
        <f t="shared" si="12"/>
        <v>4</v>
      </c>
      <c r="AE26" s="51">
        <f t="shared" si="12"/>
        <v>0</v>
      </c>
      <c r="AF26" s="51">
        <f t="shared" si="12"/>
        <v>0</v>
      </c>
      <c r="AG26" s="51">
        <f t="shared" si="12"/>
        <v>5</v>
      </c>
    </row>
    <row r="27" spans="1:33" s="12" customFormat="1" ht="14.25" thickTop="1" thickBot="1" x14ac:dyDescent="0.25">
      <c r="A27" s="52" t="s">
        <v>82</v>
      </c>
      <c r="B27" s="52"/>
      <c r="C27" s="52"/>
      <c r="D27" s="52"/>
      <c r="E27" s="52"/>
      <c r="F27" s="52"/>
      <c r="G27" s="53">
        <f t="shared" ref="G27:AG27" si="13">G25-G26</f>
        <v>35</v>
      </c>
      <c r="H27" s="53">
        <f t="shared" si="13"/>
        <v>44.75</v>
      </c>
      <c r="I27" s="53">
        <f t="shared" si="13"/>
        <v>15.5</v>
      </c>
      <c r="J27" s="53">
        <f t="shared" si="13"/>
        <v>35</v>
      </c>
      <c r="K27" s="53">
        <f t="shared" si="13"/>
        <v>35</v>
      </c>
      <c r="L27" s="53">
        <f t="shared" si="13"/>
        <v>54.5</v>
      </c>
      <c r="M27" s="53">
        <f t="shared" si="13"/>
        <v>15.5</v>
      </c>
      <c r="N27" s="53">
        <f t="shared" si="13"/>
        <v>-940</v>
      </c>
      <c r="O27" s="53">
        <f t="shared" si="13"/>
        <v>35</v>
      </c>
      <c r="P27" s="53">
        <f t="shared" si="13"/>
        <v>-940</v>
      </c>
      <c r="Q27" s="53">
        <f t="shared" si="13"/>
        <v>-940</v>
      </c>
      <c r="R27" s="53">
        <f t="shared" si="13"/>
        <v>-940</v>
      </c>
      <c r="S27" s="53">
        <f t="shared" si="13"/>
        <v>15.5</v>
      </c>
      <c r="T27" s="53">
        <f t="shared" si="13"/>
        <v>-940</v>
      </c>
      <c r="U27" s="53">
        <f t="shared" si="13"/>
        <v>5.75</v>
      </c>
      <c r="V27" s="53">
        <f t="shared" si="13"/>
        <v>15.5</v>
      </c>
      <c r="W27" s="53">
        <f t="shared" si="13"/>
        <v>-940</v>
      </c>
      <c r="X27" s="53">
        <f t="shared" si="13"/>
        <v>35</v>
      </c>
      <c r="Y27" s="53">
        <f t="shared" si="13"/>
        <v>-940</v>
      </c>
      <c r="Z27" s="53">
        <f t="shared" si="13"/>
        <v>-940</v>
      </c>
      <c r="AA27" s="53">
        <f t="shared" si="13"/>
        <v>25.25</v>
      </c>
      <c r="AB27" s="53">
        <f t="shared" si="13"/>
        <v>-940</v>
      </c>
      <c r="AC27" s="53">
        <f t="shared" si="13"/>
        <v>15.5</v>
      </c>
      <c r="AD27" s="53">
        <f t="shared" si="13"/>
        <v>15.5</v>
      </c>
      <c r="AE27" s="53">
        <f t="shared" si="13"/>
        <v>-940</v>
      </c>
      <c r="AF27" s="53">
        <f t="shared" si="13"/>
        <v>-940</v>
      </c>
      <c r="AG27" s="53">
        <f t="shared" si="13"/>
        <v>35</v>
      </c>
    </row>
    <row r="28" spans="1:33" ht="13.5" thickTop="1" x14ac:dyDescent="0.2"/>
    <row r="30" spans="1:33" x14ac:dyDescent="0.2">
      <c r="A30" s="12" t="s">
        <v>85</v>
      </c>
    </row>
    <row r="31" spans="1:33" x14ac:dyDescent="0.2">
      <c r="A31" s="2" t="s">
        <v>42</v>
      </c>
    </row>
    <row r="32" spans="1:33" x14ac:dyDescent="0.2">
      <c r="A32" s="2" t="s">
        <v>84</v>
      </c>
    </row>
    <row r="33" spans="1:1" x14ac:dyDescent="0.2">
      <c r="A33" s="2" t="s">
        <v>41</v>
      </c>
    </row>
    <row r="34" spans="1:1" x14ac:dyDescent="0.2">
      <c r="A34" s="2" t="s">
        <v>43</v>
      </c>
    </row>
  </sheetData>
  <sheetProtection algorithmName="SHA-512" hashValue="y5nH7k/wNaaokXyx18IRUz+hZaggy1upBbjY5ai6Ezcp7sr6ROdn6ONAdF0+7aF0VuaY74lTKVkHsq+wRjSY+w==" saltValue="/Rg54MDYnn3AISEijp7riw==" spinCount="100000" sheet="1" objects="1" scenarios="1"/>
  <mergeCells count="1">
    <mergeCell ref="A5:E5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c692f3d70344faac7b58e9272c8839 xmlns="812317b5-e8b0-4ebb-b914-6576f8b527a8">
      <Terms xmlns="http://schemas.microsoft.com/office/infopath/2007/PartnerControls"/>
    </cfc692f3d70344faac7b58e9272c8839>
    <e9cc741929d8437aaacd6e27f2b2c7bf xmlns="812317b5-e8b0-4ebb-b914-6576f8b527a8">
      <Terms xmlns="http://schemas.microsoft.com/office/infopath/2007/PartnerControls"/>
    </e9cc741929d8437aaacd6e27f2b2c7bf>
    <p1f6999cf18b4171b9580ccf42cf18b2 xmlns="812317b5-e8b0-4ebb-b914-6576f8b527a8">
      <Terms xmlns="http://schemas.microsoft.com/office/infopath/2007/PartnerControls"/>
    </p1f6999cf18b4171b9580ccf42cf18b2>
    <ad35a64ac6224814ad283ded4b4c5f9a xmlns="812317b5-e8b0-4ebb-b914-6576f8b527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Directeur</TermName>
          <TermId xmlns="http://schemas.microsoft.com/office/infopath/2007/PartnerControls">13cae2cc-7bfd-452d-ae5a-57772f9411be</TermId>
        </TermInfo>
      </Terms>
    </ad35a64ac6224814ad283ded4b4c5f9a>
    <kb157ac8caf845d79fabe34c2c6c2d29 xmlns="812317b5-e8b0-4ebb-b914-6576f8b527a8">
      <Terms xmlns="http://schemas.microsoft.com/office/infopath/2007/PartnerControls"/>
    </kb157ac8caf845d79fabe34c2c6c2d29>
    <TaxCatchAll xmlns="812317b5-e8b0-4ebb-b914-6576f8b527a8">
      <Value>7</Value>
    </TaxCatchAll>
    <yz8n xmlns="88b4bb6b-75fc-428b-a9eb-012917e2927c">
      <UserInfo>
        <DisplayName/>
        <AccountId xsi:nil="true"/>
        <AccountType/>
      </UserInfo>
    </yz8n>
    <TaxKeywordTaxHTField xmlns="812317b5-e8b0-4ebb-b914-6576f8b527a8">
      <Terms xmlns="http://schemas.microsoft.com/office/infopath/2007/PartnerControls"/>
    </TaxKeyword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eid" ma:contentTypeID="0x010100A5646E9E1C101B4991FB6C427E990AD0010018E159CB3733B4468F8D04CCCBC0119B" ma:contentTypeVersion="17" ma:contentTypeDescription="zorgplan-veiligheidsplan-schoolgids-beleid-statuten-schoolplan-opleiden in school-meerjarenplan" ma:contentTypeScope="" ma:versionID="b4fb906ce3ed90f64575f9f08ecca5ed">
  <xsd:schema xmlns:xsd="http://www.w3.org/2001/XMLSchema" xmlns:xs="http://www.w3.org/2001/XMLSchema" xmlns:p="http://schemas.microsoft.com/office/2006/metadata/properties" xmlns:ns2="812317b5-e8b0-4ebb-b914-6576f8b527a8" xmlns:ns3="88b4bb6b-75fc-428b-a9eb-012917e2927c" targetNamespace="http://schemas.microsoft.com/office/2006/metadata/properties" ma:root="true" ma:fieldsID="c1cd867b06e3b7065626c87fb9aacf87" ns2:_="" ns3:_="">
    <xsd:import namespace="812317b5-e8b0-4ebb-b914-6576f8b527a8"/>
    <xsd:import namespace="88b4bb6b-75fc-428b-a9eb-012917e2927c"/>
    <xsd:element name="properties">
      <xsd:complexType>
        <xsd:sequence>
          <xsd:element name="documentManagement">
            <xsd:complexType>
              <xsd:all>
                <xsd:element ref="ns2:kb157ac8caf845d79fabe34c2c6c2d29" minOccurs="0"/>
                <xsd:element ref="ns2:TaxCatchAll" minOccurs="0"/>
                <xsd:element ref="ns2:TaxCatchAllLabel" minOccurs="0"/>
                <xsd:element ref="ns2:ad35a64ac6224814ad283ded4b4c5f9a" minOccurs="0"/>
                <xsd:element ref="ns2:TaxKeywordTaxHTField" minOccurs="0"/>
                <xsd:element ref="ns2:cfc692f3d70344faac7b58e9272c8839" minOccurs="0"/>
                <xsd:element ref="ns2:e9cc741929d8437aaacd6e27f2b2c7bf" minOccurs="0"/>
                <xsd:element ref="ns2:p1f6999cf18b4171b9580ccf42cf18b2" minOccurs="0"/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yz8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317b5-e8b0-4ebb-b914-6576f8b527a8" elementFormDefault="qualified">
    <xsd:import namespace="http://schemas.microsoft.com/office/2006/documentManagement/types"/>
    <xsd:import namespace="http://schemas.microsoft.com/office/infopath/2007/PartnerControls"/>
    <xsd:element name="kb157ac8caf845d79fabe34c2c6c2d29" ma:index="8" nillable="true" ma:taxonomy="true" ma:internalName="kb157ac8caf845d79fabe34c2c6c2d29" ma:taxonomyFieldName="School" ma:displayName="School" ma:default="" ma:fieldId="{4b157ac8-caf8-45d7-9fab-e34c2c6c2d29}" ma:sspId="1e05a7dd-69ca-4eac-aa0e-6bfdc6e441bc" ma:termSetId="fe284c27-2457-495d-87f2-aef7be353d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list="{5b8b40c6-d7b3-47e6-8637-cb80adcf0024}" ma:internalName="TaxCatchAll" ma:showField="CatchAllData" ma:web="812317b5-e8b0-4ebb-b914-6576f8b5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b8b40c6-d7b3-47e6-8637-cb80adcf0024}" ma:internalName="TaxCatchAllLabel" ma:readOnly="true" ma:showField="CatchAllDataLabel" ma:web="812317b5-e8b0-4ebb-b914-6576f8b5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d35a64ac6224814ad283ded4b4c5f9a" ma:index="12" nillable="true" ma:taxonomy="true" ma:internalName="ad35a64ac6224814ad283ded4b4c5f9a" ma:taxonomyFieldName="Functies" ma:displayName="Functies" ma:default="7;#Directeur|13cae2cc-7bfd-452d-ae5a-57772f9411be" ma:fieldId="{ad35a64a-c622-4814-ad28-3ded4b4c5f9a}" ma:sspId="1e05a7dd-69ca-4eac-aa0e-6bfdc6e441bc" ma:termSetId="ae5d5e71-6e11-40fe-b59b-41353aba85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Ondernemingstrefwoorden" ma:fieldId="{23f27201-bee3-471e-b2e7-b64fd8b7ca38}" ma:taxonomyMulti="true" ma:sspId="1e05a7dd-69ca-4eac-aa0e-6bfdc6e441b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cfc692f3d70344faac7b58e9272c8839" ma:index="16" nillable="true" ma:taxonomy="true" ma:internalName="cfc692f3d70344faac7b58e9272c8839" ma:taxonomyFieldName="Aandachtsgebied" ma:displayName="Aandachtsgebieden" ma:default="" ma:fieldId="{cfc692f3-d703-44fa-ac7b-58e9272c8839}" ma:sspId="1e05a7dd-69ca-4eac-aa0e-6bfdc6e441bc" ma:termSetId="85da2c22-b48d-46b9-b2e7-1a93c1ea4f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9cc741929d8437aaacd6e27f2b2c7bf" ma:index="18" nillable="true" ma:taxonomy="true" ma:internalName="e9cc741929d8437aaacd6e27f2b2c7bf" ma:taxonomyFieldName="Schooljaar" ma:displayName="Schooljaren" ma:default="" ma:fieldId="{e9cc7419-29d8-437a-aacd-6e27f2b2c7bf}" ma:sspId="1e05a7dd-69ca-4eac-aa0e-6bfdc6e441bc" ma:termSetId="5438b016-5331-444e-9a7c-75a6c4b536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1f6999cf18b4171b9580ccf42cf18b2" ma:index="20" nillable="true" ma:taxonomy="true" ma:internalName="p1f6999cf18b4171b9580ccf42cf18b2" ma:taxonomyFieldName="OOGbron" ma:displayName="Bronnen" ma:default="" ma:fieldId="{91f6999c-f18b-4171-b958-0ccf42cf18b2}" ma:sspId="1e05a7dd-69ca-4eac-aa0e-6bfdc6e441bc" ma:termSetId="3afa2683-e840-410d-96af-9d831e89d37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Hint-hash delen" ma:description="" ma:internalName="SharingHintHash" ma:readOnly="true">
      <xsd:simpleType>
        <xsd:restriction base="dms:Text"/>
      </xsd:simpleType>
    </xsd:element>
    <xsd:element name="SharedWithDetails" ma:index="24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5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6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4bb6b-75fc-428b-a9eb-012917e292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yz8n" ma:index="31" nillable="true" ma:displayName="Persoon of groep" ma:list="UserInfo" ma:internalName="yz8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B540B3-7A4F-46EB-88F0-34C654055212}">
  <ds:schemaRefs>
    <ds:schemaRef ds:uri="812317b5-e8b0-4ebb-b914-6576f8b527a8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88b4bb6b-75fc-428b-a9eb-012917e2927c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ADBBC3-C045-4AA5-B5DB-DDDE580FC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2317b5-e8b0-4ebb-b914-6576f8b527a8"/>
    <ds:schemaRef ds:uri="88b4bb6b-75fc-428b-a9eb-012917e29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A77F0B-F43D-4382-8906-DE61BBE7AD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Planning</vt:lpstr>
      <vt:lpstr>Berekening SAAM</vt:lpstr>
    </vt:vector>
  </TitlesOfParts>
  <Manager/>
  <Company>Mosaïek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Simons</dc:creator>
  <cp:keywords/>
  <dc:description/>
  <cp:lastModifiedBy>Sally van der Burgt</cp:lastModifiedBy>
  <cp:revision/>
  <cp:lastPrinted>2022-01-13T07:03:37Z</cp:lastPrinted>
  <dcterms:created xsi:type="dcterms:W3CDTF">2002-10-30T12:06:24Z</dcterms:created>
  <dcterms:modified xsi:type="dcterms:W3CDTF">2022-01-13T07:03:45Z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0x010100A5646E9E1C101B4991FB6C427E990AD0010018E159CB3733B4468F8D04CCCBC0119B</vt:lpwstr>
  </property>
  <property fmtid="{D5CDD505-2E9C-101B-9397-08002B2CF9AE}" pid="3" name="TaxKeyword">
    <vt:lpwstr/>
  </property>
  <property fmtid="{D5CDD505-2E9C-101B-9397-08002B2CF9AE}" pid="4" name="jfa714135333493192470e66f06023e9">
    <vt:lpwstr/>
  </property>
  <property fmtid="{D5CDD505-2E9C-101B-9397-08002B2CF9AE}" pid="5" name="School">
    <vt:lpwstr/>
  </property>
  <property fmtid="{D5CDD505-2E9C-101B-9397-08002B2CF9AE}" pid="6" name="Aandachtsgebied">
    <vt:lpwstr/>
  </property>
  <property fmtid="{D5CDD505-2E9C-101B-9397-08002B2CF9AE}" pid="7" name="OOGbron">
    <vt:lpwstr/>
  </property>
  <property fmtid="{D5CDD505-2E9C-101B-9397-08002B2CF9AE}" pid="8" name="Functies">
    <vt:lpwstr>7;#Directeur|13cae2cc-7bfd-452d-ae5a-57772f9411be</vt:lpwstr>
  </property>
  <property fmtid="{D5CDD505-2E9C-101B-9397-08002B2CF9AE}" pid="9" name="Leerjaar">
    <vt:lpwstr/>
  </property>
  <property fmtid="{D5CDD505-2E9C-101B-9397-08002B2CF9AE}" pid="10" name="Schooljaar">
    <vt:lpwstr/>
  </property>
</Properties>
</file>